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<sst xmlns="http://schemas.openxmlformats.org/spreadsheetml/2006/main" count="248" uniqueCount="229">
  <si>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</si>
  <si>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</si>
  <si>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</si>
  <si>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</si>
  <si>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</si>
  <si>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</si>
  <si>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</si>
  <si>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</si>
  <si>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</si>
  <si>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</si>
  <si>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</si>
  <si>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</si>
  <si>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</si>
  <si>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</si>
  <si>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</si>
  <si>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</si>
  <si>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</si>
  <si>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</si>
  <si>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</si>
  <si>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</si>
  <si>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</si>
  <si>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</si>
  <si>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</si>
  <si>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</si>
  <si>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</si>
  <si>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</si>
  <si>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</si>
  <si>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</si>
  <si>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</si>
  <si>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</si>
  <si>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</si>
  <si>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</si>
  <si>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</si>
  <si>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</si>
  <si>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</si>
  <si>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</si>
  <si>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</si>
  <si>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</si>
  <si>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</si>
  <si>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</si>
  <si>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</si>
  <si>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</si>
  <si>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</si>
  <si>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</si>
  <si>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</si>
  <si>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</si>
  <si>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</si>
  <si>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</si>
  <si>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</si>
  <si>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</si>
  <si>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</si>
  <si>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</si>
  <si>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</si>
  <si>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</si>
  <si>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</si>
  <si>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</si>
  <si>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</si>
  <si>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</si>
  <si>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</si>
  <si>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</si>
  <si>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</si>
  <si>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</si>
  <si>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</si>
  <si>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</si>
  <si>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</si>
  <si>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</si>
  <si>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</si>
  <si>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</si>
  <si>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</si>
  <si>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</si>
  <si>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</si>
  <si>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</si>
  <si>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</si>
  <si>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</si>
  <si>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</si>
  <si>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</si>
  <si>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</si>
  <si>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</si>
  <si>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</si>
  <si>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</si>
  <si>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</si>
  <si>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</si>
  <si>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</si>
  <si>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</si>
  <si>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</si>
  <si>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</si>
  <si>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</si>
  <si>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</si>
  <si>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</si>
  <si>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</si>
  <si>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</si>
  <si>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</si>
  <si>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</si>
  <si>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</si>
  <si>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</si>
  <si>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</si>
  <si>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</si>
  <si>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</si>
  <si>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</si>
  <si>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</si>
  <si>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</si>
  <si>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</si>
  <si>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</si>
  <si>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</si>
  <si>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</si>
  <si>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</si>
  <si>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</si>
  <si>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</si>
  <si>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</si>
  <si>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</si>
  <si>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</si>
  <si>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</si>
  <si>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</si>
  <si>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</si>
  <si>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</si>
  <si>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</si>
  <si>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</si>
  <si>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</si>
  <si>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</si>
  <si>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</si>
  <si>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</si>
  <si>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</si>
  <si>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</si>
  <si>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</si>
  <si>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</si>
  <si>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</si>
  <si>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</si>
  <si>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</si>
  <si>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</si>
  <si>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</si>
  <si>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</si>
  <si>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</si>
  <si>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</si>
  <si>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</si>
  <si>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</si>
  <si>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</si>
  <si>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</si>
  <si>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</si>
  <si>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</si>
  <si>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</si>
  <si>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</si>
  <si>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</si>
  <si>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</si>
  <si>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</si>
  <si>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</si>
  <si>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</si>
  <si>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</si>
  <si>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</si>
  <si>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</si>
  <si>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</si>
  <si>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</si>
  <si>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</si>
  <si>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</si>
  <si>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</si>
  <si>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</si>
  <si>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</si>
  <si>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</si>
  <si>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</si>
  <si>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</si>
  <si>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</si>
  <si>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</si>
  <si>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</si>
  <si>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</si>
  <si>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</si>
  <si>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</si>
  <si>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</si>
  <si>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</si>
  <si>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</si>
  <si>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</si>
  <si>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</si>
  <si>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</si>
  <si>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</si>
  <si>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</si>
  <si>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</si>
  <si>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</si>
  <si>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</si>
  <si>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</si>
  <si>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</si>
  <si>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</si>
  <si>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</si>
  <si>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</si>
  <si>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</si>
  <si>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</si>
  <si>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</si>
  <si>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</si>
  <si>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</si>
  <si>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</si>
  <si>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</si>
  <si>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</si>
  <si>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</si>
  <si>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</si>
  <si>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</si>
  <si>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</si>
  <si>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</si>
  <si>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</si>
  <si>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</si>
  <si>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</si>
  <si>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</si>
  <si>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</si>
  <si>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</si>
  <si>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</si>
  <si>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</si>
  <si>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</si>
  <si>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</si>
  <si>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</si>
  <si>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</si>
  <si>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</si>
  <si>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</si>
  <si>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</si>
  <si>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</si>
  <si>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</si>
  <si>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</si>
  <si>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Údaje v mil. EUR</t>
  </si>
  <si>
    <t>Komoditná štruktúra - usporiadaná podľa vývozu 2010</t>
  </si>
  <si>
    <t xml:space="preserve">  Index 2012/11</t>
  </si>
  <si>
    <t>2012</t>
  </si>
  <si>
    <t>Imp-11</t>
  </si>
  <si>
    <t>Exp-11</t>
  </si>
  <si>
    <t>Imp-12</t>
  </si>
  <si>
    <t>Im_12-%</t>
  </si>
  <si>
    <t>Exp-12</t>
  </si>
  <si>
    <t>Ex_12-%</t>
  </si>
  <si>
    <t>Bil-12</t>
  </si>
  <si>
    <t>Poznámka:  V tabuľke sú uvedené predbežné údaje za rok 2011 a  2012.</t>
  </si>
  <si>
    <t xml:space="preserve">  Index 2013/12</t>
  </si>
  <si>
    <t>Poznámka:  V tabuľke sú uvedené predbežné údaje za rok 2012 a 2013.</t>
  </si>
  <si>
    <t>Zahraničný obchod SR   -   január až máj 2013  (a rovnaké obdobie roku 2012)</t>
  </si>
  <si>
    <t>jan. - máj 2012</t>
  </si>
  <si>
    <t>jan. - máj 2013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</si>
</sst>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,"/>
    <numFmt numFmtId="173" formatCode="0.0"/>
    <numFmt numFmtId="174" formatCode="#\ ##0;\-#\ ##0"/>
    <numFmt numFmtId="175" formatCode="0.0_)"/>
    <numFmt numFmtId="176" formatCode="#,##0_)"/>
    <numFmt numFmtId="177" formatCode="#,##0.0"/>
    <numFmt numFmtId="178" formatCode="#,##0,,"/>
    <numFmt numFmtId="179" formatCode="#,##0,"/>
    <numFmt numFmtId="180" formatCode="0.0%"/>
    <numFmt numFmtId="181" formatCode="#,##0.#"/>
    <numFmt numFmtId="182" formatCode="[$-41B]d\.\ mmmm\ yyyy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96">
    <xf numFmtId="0" fontId="0" fillId="0" borderId="0" xfId="0" applyAlignment="1">
      <alignment/>
    </xf>
    <xf numFmtId="172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73" fontId="4" fillId="24" borderId="0" xfId="0" applyNumberFormat="1" applyFont="1" applyFill="1" applyAlignment="1">
      <alignment horizontal="right"/>
    </xf>
    <xf numFmtId="173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74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73" fontId="7" fillId="24" borderId="0" xfId="0" applyNumberFormat="1" applyFont="1" applyFill="1" applyBorder="1" applyAlignment="1">
      <alignment horizontal="right"/>
    </xf>
    <xf numFmtId="173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75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75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75" fontId="11" fillId="0" borderId="18" xfId="0" applyNumberFormat="1" applyFont="1" applyBorder="1" applyAlignment="1">
      <alignment horizontal="right"/>
    </xf>
    <xf numFmtId="175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75" fontId="11" fillId="0" borderId="21" xfId="0" applyNumberFormat="1" applyFont="1" applyBorder="1" applyAlignment="1">
      <alignment horizontal="right"/>
    </xf>
    <xf numFmtId="175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75" fontId="11" fillId="0" borderId="24" xfId="0" applyNumberFormat="1" applyFont="1" applyBorder="1" applyAlignment="1">
      <alignment horizontal="right"/>
    </xf>
    <xf numFmtId="175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75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75" fontId="11" fillId="0" borderId="27" xfId="0" applyNumberFormat="1" applyFont="1" applyBorder="1" applyAlignment="1">
      <alignment horizontal="right"/>
    </xf>
    <xf numFmtId="175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75" fontId="11" fillId="0" borderId="30" xfId="0" applyNumberFormat="1" applyFont="1" applyBorder="1" applyAlignment="1">
      <alignment horizontal="right"/>
    </xf>
    <xf numFmtId="175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77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7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75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72" fontId="22" fillId="17" borderId="15" xfId="0" applyNumberFormat="1" applyFont="1" applyFill="1" applyBorder="1" applyAlignment="1">
      <alignment horizontal="center"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75" fontId="11" fillId="0" borderId="36" xfId="0" applyNumberFormat="1" applyFont="1" applyBorder="1" applyAlignment="1">
      <alignment horizontal="right"/>
    </xf>
    <xf numFmtId="175" fontId="11" fillId="0" borderId="37" xfId="0" applyNumberFormat="1" applyFont="1" applyBorder="1" applyAlignment="1">
      <alignment horizontal="right"/>
    </xf>
    <xf numFmtId="175" fontId="11" fillId="0" borderId="38" xfId="0" applyNumberFormat="1" applyFont="1" applyBorder="1" applyAlignment="1">
      <alignment horizontal="right"/>
    </xf>
    <xf numFmtId="175" fontId="11" fillId="0" borderId="39" xfId="0" applyNumberFormat="1" applyFont="1" applyBorder="1" applyAlignment="1">
      <alignment horizontal="right"/>
    </xf>
    <xf numFmtId="175" fontId="11" fillId="0" borderId="40" xfId="0" applyNumberFormat="1" applyFont="1" applyBorder="1" applyAlignment="1">
      <alignment horizontal="right"/>
    </xf>
    <xf numFmtId="175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175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181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 horizontal="right"/>
    </xf>
    <xf numFmtId="181" fontId="19" fillId="4" borderId="35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 horizontal="right"/>
    </xf>
    <xf numFmtId="181" fontId="19" fillId="24" borderId="42" xfId="0" applyNumberFormat="1" applyFont="1" applyFill="1" applyBorder="1" applyAlignment="1">
      <alignment/>
    </xf>
    <xf numFmtId="181" fontId="9" fillId="24" borderId="0" xfId="0" applyNumberFormat="1" applyFont="1" applyFill="1" applyBorder="1" applyAlignment="1">
      <alignment horizontal="right"/>
    </xf>
    <xf numFmtId="181" fontId="11" fillId="0" borderId="43" xfId="0" applyNumberFormat="1" applyFont="1" applyBorder="1" applyAlignment="1">
      <alignment horizontal="right"/>
    </xf>
    <xf numFmtId="181" fontId="11" fillId="0" borderId="44" xfId="0" applyNumberFormat="1" applyFont="1" applyBorder="1" applyAlignment="1">
      <alignment horizontal="right"/>
    </xf>
    <xf numFmtId="181" fontId="11" fillId="0" borderId="45" xfId="0" applyNumberFormat="1" applyFont="1" applyBorder="1" applyAlignment="1">
      <alignment horizontal="right"/>
    </xf>
    <xf numFmtId="177" fontId="18" fillId="0" borderId="33" xfId="0" applyNumberFormat="1" applyFont="1" applyFill="1" applyBorder="1" applyAlignment="1">
      <alignment/>
    </xf>
    <xf numFmtId="177" fontId="19" fillId="4" borderId="34" xfId="0" applyNumberFormat="1" applyFont="1" applyFill="1" applyBorder="1" applyAlignment="1">
      <alignment/>
    </xf>
    <xf numFmtId="177" fontId="15" fillId="0" borderId="17" xfId="0" applyNumberFormat="1" applyFont="1" applyFill="1" applyBorder="1" applyAlignment="1">
      <alignment/>
    </xf>
    <xf numFmtId="177" fontId="11" fillId="4" borderId="17" xfId="0" applyNumberFormat="1" applyFont="1" applyFill="1" applyBorder="1" applyAlignment="1">
      <alignment horizontal="right"/>
    </xf>
    <xf numFmtId="177" fontId="15" fillId="0" borderId="21" xfId="0" applyNumberFormat="1" applyFont="1" applyFill="1" applyBorder="1" applyAlignment="1">
      <alignment/>
    </xf>
    <xf numFmtId="177" fontId="11" fillId="4" borderId="21" xfId="0" applyNumberFormat="1" applyFont="1" applyFill="1" applyBorder="1" applyAlignment="1">
      <alignment horizontal="right"/>
    </xf>
    <xf numFmtId="177" fontId="11" fillId="4" borderId="30" xfId="0" applyNumberFormat="1" applyFont="1" applyFill="1" applyBorder="1" applyAlignment="1">
      <alignment horizontal="right"/>
    </xf>
    <xf numFmtId="177" fontId="15" fillId="0" borderId="24" xfId="0" applyNumberFormat="1" applyFont="1" applyFill="1" applyBorder="1" applyAlignment="1">
      <alignment/>
    </xf>
    <xf numFmtId="177" fontId="11" fillId="4" borderId="24" xfId="0" applyNumberFormat="1" applyFont="1" applyFill="1" applyBorder="1" applyAlignment="1">
      <alignment horizontal="right"/>
    </xf>
    <xf numFmtId="177" fontId="15" fillId="0" borderId="27" xfId="0" applyNumberFormat="1" applyFont="1" applyFill="1" applyBorder="1" applyAlignment="1">
      <alignment/>
    </xf>
    <xf numFmtId="177" fontId="11" fillId="4" borderId="27" xfId="0" applyNumberFormat="1" applyFont="1" applyFill="1" applyBorder="1" applyAlignment="1">
      <alignment horizontal="right"/>
    </xf>
    <xf numFmtId="177" fontId="15" fillId="0" borderId="30" xfId="0" applyNumberFormat="1" applyFont="1" applyFill="1" applyBorder="1" applyAlignment="1">
      <alignment/>
    </xf>
    <xf numFmtId="177" fontId="11" fillId="4" borderId="18" xfId="0" applyNumberFormat="1" applyFont="1" applyFill="1" applyBorder="1" applyAlignment="1">
      <alignment horizontal="right"/>
    </xf>
    <xf numFmtId="177" fontId="15" fillId="0" borderId="16" xfId="0" applyNumberFormat="1" applyFont="1" applyFill="1" applyBorder="1" applyAlignment="1">
      <alignment/>
    </xf>
    <xf numFmtId="177" fontId="11" fillId="4" borderId="46" xfId="0" applyNumberFormat="1" applyFont="1" applyFill="1" applyBorder="1" applyAlignment="1">
      <alignment horizontal="right"/>
    </xf>
    <xf numFmtId="177" fontId="15" fillId="0" borderId="20" xfId="0" applyNumberFormat="1" applyFont="1" applyFill="1" applyBorder="1" applyAlignment="1">
      <alignment/>
    </xf>
    <xf numFmtId="177" fontId="11" fillId="4" borderId="47" xfId="0" applyNumberFormat="1" applyFont="1" applyFill="1" applyBorder="1" applyAlignment="1">
      <alignment horizontal="right"/>
    </xf>
    <xf numFmtId="177" fontId="15" fillId="0" borderId="23" xfId="0" applyNumberFormat="1" applyFont="1" applyFill="1" applyBorder="1" applyAlignment="1">
      <alignment/>
    </xf>
    <xf numFmtId="177" fontId="11" fillId="4" borderId="48" xfId="0" applyNumberFormat="1" applyFont="1" applyFill="1" applyBorder="1" applyAlignment="1">
      <alignment horizontal="right"/>
    </xf>
    <xf numFmtId="177" fontId="15" fillId="0" borderId="26" xfId="0" applyNumberFormat="1" applyFont="1" applyFill="1" applyBorder="1" applyAlignment="1">
      <alignment/>
    </xf>
    <xf numFmtId="177" fontId="11" fillId="4" borderId="49" xfId="0" applyNumberFormat="1" applyFont="1" applyFill="1" applyBorder="1" applyAlignment="1">
      <alignment horizontal="right"/>
    </xf>
    <xf numFmtId="177" fontId="15" fillId="0" borderId="29" xfId="0" applyNumberFormat="1" applyFont="1" applyFill="1" applyBorder="1" applyAlignment="1">
      <alignment/>
    </xf>
    <xf numFmtId="177" fontId="11" fillId="4" borderId="46" xfId="0" applyNumberFormat="1" applyFont="1" applyFill="1" applyBorder="1" applyAlignment="1">
      <alignment/>
    </xf>
    <xf numFmtId="177" fontId="11" fillId="4" borderId="49" xfId="0" applyNumberFormat="1" applyFont="1" applyFill="1" applyBorder="1" applyAlignment="1">
      <alignment/>
    </xf>
    <xf numFmtId="177" fontId="11" fillId="4" borderId="47" xfId="0" applyNumberFormat="1" applyFont="1" applyFill="1" applyBorder="1" applyAlignment="1">
      <alignment/>
    </xf>
    <xf numFmtId="177" fontId="11" fillId="4" borderId="18" xfId="0" applyNumberFormat="1" applyFont="1" applyFill="1" applyBorder="1" applyAlignment="1">
      <alignment/>
    </xf>
    <xf numFmtId="177" fontId="11" fillId="4" borderId="48" xfId="0" applyNumberFormat="1" applyFont="1" applyFill="1" applyBorder="1" applyAlignment="1">
      <alignment/>
    </xf>
    <xf numFmtId="177" fontId="11" fillId="17" borderId="43" xfId="0" applyNumberFormat="1" applyFont="1" applyFill="1" applyBorder="1" applyAlignment="1">
      <alignment horizontal="right"/>
    </xf>
    <xf numFmtId="177" fontId="11" fillId="17" borderId="44" xfId="0" applyNumberFormat="1" applyFont="1" applyFill="1" applyBorder="1" applyAlignment="1">
      <alignment horizontal="right"/>
    </xf>
    <xf numFmtId="177" fontId="11" fillId="17" borderId="50" xfId="0" applyNumberFormat="1" applyFont="1" applyFill="1" applyBorder="1" applyAlignment="1">
      <alignment horizontal="right"/>
    </xf>
    <xf numFmtId="177" fontId="11" fillId="17" borderId="51" xfId="0" applyNumberFormat="1" applyFont="1" applyFill="1" applyBorder="1" applyAlignment="1">
      <alignment horizontal="right"/>
    </xf>
    <xf numFmtId="177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77" fontId="11" fillId="4" borderId="24" xfId="0" applyNumberFormat="1" applyFont="1" applyFill="1" applyBorder="1" applyAlignment="1">
      <alignment/>
    </xf>
    <xf numFmtId="177" fontId="11" fillId="4" borderId="17" xfId="0" applyNumberFormat="1" applyFont="1" applyFill="1" applyBorder="1" applyAlignment="1">
      <alignment/>
    </xf>
    <xf numFmtId="177" fontId="11" fillId="4" borderId="21" xfId="0" applyNumberFormat="1" applyFont="1" applyFill="1" applyBorder="1" applyAlignment="1">
      <alignment/>
    </xf>
    <xf numFmtId="177" fontId="11" fillId="4" borderId="27" xfId="0" applyNumberFormat="1" applyFont="1" applyFill="1" applyBorder="1" applyAlignment="1">
      <alignment/>
    </xf>
    <xf numFmtId="177" fontId="11" fillId="4" borderId="30" xfId="0" applyNumberFormat="1" applyFont="1" applyFill="1" applyBorder="1" applyAlignment="1">
      <alignment/>
    </xf>
    <xf numFmtId="49" fontId="8" fillId="0" borderId="21" xfId="0" applyNumberFormat="1" applyFont="1" applyBorder="1" applyAlignment="1">
      <alignment/>
    </xf>
    <xf numFmtId="177" fontId="11" fillId="4" borderId="28" xfId="0" applyNumberFormat="1" applyFont="1" applyFill="1" applyBorder="1" applyAlignment="1">
      <alignment horizontal="right"/>
    </xf>
    <xf numFmtId="175" fontId="23" fillId="17" borderId="11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left" wrapText="1"/>
    </xf>
    <xf numFmtId="0" fontId="1" fillId="24" borderId="3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" fillId="24" borderId="33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B12" sqref="B12"/>
    </sheetView>
  </sheetViews>
  <sheetFormatPr defaultColWidth="9.125" defaultRowHeight="12.75"/>
  <cols>
    <col min="1" max="1" width="3.125" style="74" customWidth="1"/>
    <col min="2" max="2" width="42.25390625" style="8" customWidth="1"/>
    <col min="3" max="6" width="9.625" style="8" customWidth="1"/>
    <col min="7" max="7" width="6.75390625" style="71" customWidth="1"/>
    <col min="8" max="8" width="7.00390625" style="71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226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1" t="s">
        <v>212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6" customFormat="1" ht="12.75" customHeight="1">
      <c r="A8" s="24" t="s">
        <v>3</v>
      </c>
      <c r="B8" s="82" t="s">
        <v>4</v>
      </c>
      <c r="C8" s="190" t="s">
        <v>227</v>
      </c>
      <c r="D8" s="191"/>
      <c r="E8" s="190" t="s">
        <v>228</v>
      </c>
      <c r="F8" s="191"/>
      <c r="G8" s="92" t="s">
        <v>224</v>
      </c>
      <c r="H8" s="25"/>
    </row>
    <row r="9" spans="1:8" s="26" customFormat="1" ht="12">
      <c r="A9" s="27" t="s">
        <v>5</v>
      </c>
      <c r="B9" s="28"/>
      <c r="C9" s="93" t="s">
        <v>6</v>
      </c>
      <c r="D9" s="94" t="s">
        <v>7</v>
      </c>
      <c r="E9" s="93" t="s">
        <v>6</v>
      </c>
      <c r="F9" s="94" t="s">
        <v>7</v>
      </c>
      <c r="G9" s="93" t="s">
        <v>6</v>
      </c>
      <c r="H9" s="94" t="s">
        <v>7</v>
      </c>
    </row>
    <row r="10" spans="1:8" s="26" customFormat="1" ht="5.25" customHeight="1">
      <c r="A10" s="29"/>
      <c r="B10" s="29"/>
      <c r="C10" s="30"/>
      <c r="D10" s="31"/>
      <c r="E10" s="30"/>
      <c r="F10" s="31"/>
      <c r="G10" s="30"/>
      <c r="H10" s="30"/>
    </row>
    <row r="11" spans="1:14" s="37" customFormat="1" ht="12.75" customHeight="1">
      <c r="A11" s="32"/>
      <c r="B11" s="33" t="s">
        <v>8</v>
      </c>
      <c r="C11" s="139">
        <v>23852.677669000004</v>
      </c>
      <c r="D11" s="140">
        <v>25390.343442</v>
      </c>
      <c r="E11" s="139">
        <v>23982.173515999995</v>
      </c>
      <c r="F11" s="140">
        <v>26516.37230000001</v>
      </c>
      <c r="G11" s="34">
        <v>100.54289857431095</v>
      </c>
      <c r="H11" s="34">
        <v>104.4348705269475</v>
      </c>
      <c r="I11" s="35"/>
      <c r="J11" s="35"/>
      <c r="K11" s="36"/>
      <c r="L11" s="36"/>
      <c r="M11" s="36"/>
      <c r="N11" s="36"/>
    </row>
    <row r="12" spans="1:14" s="26" customFormat="1" ht="12.75" customHeight="1">
      <c r="A12" s="38"/>
      <c r="B12" s="39" t="s">
        <v>9</v>
      </c>
      <c r="C12" s="130"/>
      <c r="D12" s="131"/>
      <c r="E12" s="130"/>
      <c r="F12" s="131"/>
      <c r="G12" s="40"/>
      <c r="H12" s="41"/>
      <c r="I12" s="35"/>
      <c r="J12" s="35"/>
      <c r="K12" s="42"/>
      <c r="L12" s="43"/>
      <c r="M12" s="43"/>
      <c r="N12" s="43"/>
    </row>
    <row r="13" spans="1:14" s="26" customFormat="1" ht="12.75" customHeight="1">
      <c r="A13" s="44" t="s">
        <v>10</v>
      </c>
      <c r="B13" s="45" t="s">
        <v>11</v>
      </c>
      <c r="C13" s="141">
        <v>45.069341</v>
      </c>
      <c r="D13" s="142">
        <v>78.630749</v>
      </c>
      <c r="E13" s="141">
        <v>51.492192</v>
      </c>
      <c r="F13" s="142">
        <v>79.939549</v>
      </c>
      <c r="G13" s="46">
        <v>114.25104263228522</v>
      </c>
      <c r="H13" s="47">
        <v>101.66448878669591</v>
      </c>
      <c r="I13" s="35"/>
      <c r="J13" s="35"/>
      <c r="K13" s="42"/>
      <c r="L13" s="43"/>
      <c r="M13" s="43"/>
      <c r="N13" s="43"/>
    </row>
    <row r="14" spans="1:14" s="26" customFormat="1" ht="12.75" customHeight="1">
      <c r="A14" s="48" t="s">
        <v>12</v>
      </c>
      <c r="B14" s="49" t="s">
        <v>13</v>
      </c>
      <c r="C14" s="143">
        <v>148.617529</v>
      </c>
      <c r="D14" s="144">
        <v>68.155052</v>
      </c>
      <c r="E14" s="143">
        <v>163.573908</v>
      </c>
      <c r="F14" s="144">
        <v>57.547042</v>
      </c>
      <c r="G14" s="50">
        <v>110.06367088770533</v>
      </c>
      <c r="H14" s="51">
        <v>84.43547515743954</v>
      </c>
      <c r="I14" s="35"/>
      <c r="J14" s="35"/>
      <c r="K14" s="42"/>
      <c r="L14" s="43"/>
      <c r="M14" s="43"/>
      <c r="N14" s="43"/>
    </row>
    <row r="15" spans="1:14" s="26" customFormat="1" ht="12.75" customHeight="1">
      <c r="A15" s="48" t="s">
        <v>14</v>
      </c>
      <c r="B15" s="49" t="s">
        <v>15</v>
      </c>
      <c r="C15" s="143">
        <v>14.671101</v>
      </c>
      <c r="D15" s="144">
        <v>4.682982</v>
      </c>
      <c r="E15" s="143">
        <v>14.28456</v>
      </c>
      <c r="F15" s="144">
        <v>5.066071</v>
      </c>
      <c r="G15" s="50">
        <v>97.36528976250658</v>
      </c>
      <c r="H15" s="51">
        <v>108.18044997824036</v>
      </c>
      <c r="I15" s="35"/>
      <c r="J15" s="35"/>
      <c r="K15" s="42"/>
      <c r="L15" s="43"/>
      <c r="M15" s="43"/>
      <c r="N15" s="43"/>
    </row>
    <row r="16" spans="1:14" s="26" customFormat="1" ht="12.75" customHeight="1">
      <c r="A16" s="48" t="s">
        <v>16</v>
      </c>
      <c r="B16" s="49" t="s">
        <v>17</v>
      </c>
      <c r="C16" s="143">
        <v>118.392865</v>
      </c>
      <c r="D16" s="144">
        <v>111.495901</v>
      </c>
      <c r="E16" s="143">
        <v>127.268893</v>
      </c>
      <c r="F16" s="144">
        <v>127.339206</v>
      </c>
      <c r="G16" s="50">
        <v>107.49709705901618</v>
      </c>
      <c r="H16" s="51">
        <v>114.2097645365456</v>
      </c>
      <c r="I16" s="35"/>
      <c r="J16" s="35"/>
      <c r="K16" s="42"/>
      <c r="L16" s="43"/>
      <c r="M16" s="43"/>
      <c r="N16" s="43"/>
    </row>
    <row r="17" spans="1:14" s="26" customFormat="1" ht="12.75" customHeight="1">
      <c r="A17" s="48" t="s">
        <v>18</v>
      </c>
      <c r="B17" s="49" t="s">
        <v>19</v>
      </c>
      <c r="C17" s="143">
        <v>10.47364</v>
      </c>
      <c r="D17" s="144">
        <v>4.627354</v>
      </c>
      <c r="E17" s="143">
        <v>9.044844</v>
      </c>
      <c r="F17" s="144">
        <v>5.831055</v>
      </c>
      <c r="G17" s="50">
        <v>86.35817156213122</v>
      </c>
      <c r="H17" s="51">
        <v>126.01272779216804</v>
      </c>
      <c r="I17" s="35"/>
      <c r="J17" s="35"/>
      <c r="K17" s="42"/>
      <c r="L17" s="43"/>
      <c r="M17" s="43"/>
      <c r="N17" s="43"/>
    </row>
    <row r="18" spans="1:14" s="26" customFormat="1" ht="12.75" customHeight="1">
      <c r="A18" s="48" t="s">
        <v>20</v>
      </c>
      <c r="B18" s="49" t="s">
        <v>21</v>
      </c>
      <c r="C18" s="143">
        <v>30.141003</v>
      </c>
      <c r="D18" s="144">
        <v>5.020624</v>
      </c>
      <c r="E18" s="143">
        <v>32.26438</v>
      </c>
      <c r="F18" s="144">
        <v>5.00616</v>
      </c>
      <c r="G18" s="50">
        <v>107.04481201239389</v>
      </c>
      <c r="H18" s="51">
        <v>99.71190832055937</v>
      </c>
      <c r="I18" s="35"/>
      <c r="J18" s="35"/>
      <c r="K18" s="42"/>
      <c r="L18" s="43"/>
      <c r="M18" s="43"/>
      <c r="N18" s="43"/>
    </row>
    <row r="19" spans="1:14" s="26" customFormat="1" ht="12.75" customHeight="1">
      <c r="A19" s="48" t="s">
        <v>22</v>
      </c>
      <c r="B19" s="49" t="s">
        <v>23</v>
      </c>
      <c r="C19" s="143">
        <v>81.71266</v>
      </c>
      <c r="D19" s="144">
        <v>19.130993</v>
      </c>
      <c r="E19" s="143">
        <v>92.457402</v>
      </c>
      <c r="F19" s="144">
        <v>13.938369</v>
      </c>
      <c r="G19" s="50">
        <v>113.14942139932785</v>
      </c>
      <c r="H19" s="51">
        <v>72.85753018674984</v>
      </c>
      <c r="I19" s="35"/>
      <c r="J19" s="35"/>
      <c r="K19" s="42"/>
      <c r="L19" s="43"/>
      <c r="M19" s="43"/>
      <c r="N19" s="43"/>
    </row>
    <row r="20" spans="1:14" s="26" customFormat="1" ht="12.75" customHeight="1">
      <c r="A20" s="48" t="s">
        <v>24</v>
      </c>
      <c r="B20" s="49" t="s">
        <v>25</v>
      </c>
      <c r="C20" s="143">
        <v>87.578388</v>
      </c>
      <c r="D20" s="144">
        <v>24.981283</v>
      </c>
      <c r="E20" s="143">
        <v>91.159329</v>
      </c>
      <c r="F20" s="144">
        <v>29.659599</v>
      </c>
      <c r="G20" s="50">
        <v>104.08884095925583</v>
      </c>
      <c r="H20" s="51">
        <v>118.72728474354179</v>
      </c>
      <c r="I20" s="35"/>
      <c r="J20" s="35"/>
      <c r="K20" s="42"/>
      <c r="L20" s="43"/>
      <c r="M20" s="43"/>
      <c r="N20" s="43"/>
    </row>
    <row r="21" spans="1:14" s="26" customFormat="1" ht="12.75" customHeight="1">
      <c r="A21" s="48" t="s">
        <v>26</v>
      </c>
      <c r="B21" s="49" t="s">
        <v>27</v>
      </c>
      <c r="C21" s="143">
        <v>87.857093</v>
      </c>
      <c r="D21" s="144">
        <v>72.328857</v>
      </c>
      <c r="E21" s="143">
        <v>62.197715</v>
      </c>
      <c r="F21" s="145">
        <v>47.635861</v>
      </c>
      <c r="G21" s="50">
        <v>70.79418732873395</v>
      </c>
      <c r="H21" s="51">
        <v>65.8601047711842</v>
      </c>
      <c r="I21" s="35"/>
      <c r="J21" s="35"/>
      <c r="K21" s="42"/>
      <c r="L21" s="43"/>
      <c r="M21" s="43"/>
      <c r="N21" s="43"/>
    </row>
    <row r="22" spans="1:14" s="26" customFormat="1" ht="12.75" customHeight="1">
      <c r="A22" s="52" t="s">
        <v>28</v>
      </c>
      <c r="B22" s="53" t="s">
        <v>29</v>
      </c>
      <c r="C22" s="146">
        <v>49.714082</v>
      </c>
      <c r="D22" s="147">
        <v>155.306026</v>
      </c>
      <c r="E22" s="146">
        <v>49.880184</v>
      </c>
      <c r="F22" s="147">
        <v>106.289651</v>
      </c>
      <c r="G22" s="54">
        <v>100.33411458749254</v>
      </c>
      <c r="H22" s="55">
        <v>68.43884538002408</v>
      </c>
      <c r="I22" s="35"/>
      <c r="J22" s="35"/>
      <c r="K22" s="42"/>
      <c r="L22" s="43"/>
      <c r="M22" s="43"/>
      <c r="N22" s="43"/>
    </row>
    <row r="23" spans="1:14" s="26" customFormat="1" ht="12.75" customHeight="1">
      <c r="A23" s="44" t="s">
        <v>30</v>
      </c>
      <c r="B23" s="56" t="s">
        <v>31</v>
      </c>
      <c r="C23" s="141">
        <v>17.388722</v>
      </c>
      <c r="D23" s="142">
        <v>54.720668</v>
      </c>
      <c r="E23" s="141">
        <v>17.611544</v>
      </c>
      <c r="F23" s="142">
        <v>65.657766</v>
      </c>
      <c r="G23" s="57">
        <v>101.28141677116925</v>
      </c>
      <c r="H23" s="47">
        <v>119.98714270081643</v>
      </c>
      <c r="I23" s="35"/>
      <c r="J23" s="35"/>
      <c r="K23" s="42"/>
      <c r="L23" s="43"/>
      <c r="M23" s="43"/>
      <c r="N23" s="43"/>
    </row>
    <row r="24" spans="1:14" s="26" customFormat="1" ht="12.75" customHeight="1">
      <c r="A24" s="48" t="s">
        <v>32</v>
      </c>
      <c r="B24" s="49" t="s">
        <v>33</v>
      </c>
      <c r="C24" s="143">
        <v>76.532732</v>
      </c>
      <c r="D24" s="144">
        <v>159.427643</v>
      </c>
      <c r="E24" s="143">
        <v>33.800407</v>
      </c>
      <c r="F24" s="144">
        <v>187.272035</v>
      </c>
      <c r="G24" s="50">
        <v>44.164641868527575</v>
      </c>
      <c r="H24" s="51">
        <v>117.46522213842177</v>
      </c>
      <c r="I24" s="35"/>
      <c r="J24" s="35"/>
      <c r="K24" s="42"/>
      <c r="L24" s="43"/>
      <c r="M24" s="43"/>
      <c r="N24" s="43"/>
    </row>
    <row r="25" spans="1:14" s="26" customFormat="1" ht="12.75" customHeight="1">
      <c r="A25" s="48" t="s">
        <v>34</v>
      </c>
      <c r="B25" s="58" t="s">
        <v>35</v>
      </c>
      <c r="C25" s="143">
        <v>3.578469</v>
      </c>
      <c r="D25" s="144">
        <v>0.370337</v>
      </c>
      <c r="E25" s="143">
        <v>4.093067</v>
      </c>
      <c r="F25" s="144">
        <v>0.638345</v>
      </c>
      <c r="G25" s="50">
        <v>114.38039563846996</v>
      </c>
      <c r="H25" s="51">
        <v>172.36868041810567</v>
      </c>
      <c r="I25" s="35"/>
      <c r="J25" s="35"/>
      <c r="K25" s="42"/>
      <c r="L25" s="43"/>
      <c r="M25" s="43"/>
      <c r="N25" s="43"/>
    </row>
    <row r="26" spans="1:14" s="26" customFormat="1" ht="12.75" customHeight="1">
      <c r="A26" s="48" t="s">
        <v>36</v>
      </c>
      <c r="B26" s="58" t="s">
        <v>37</v>
      </c>
      <c r="C26" s="143">
        <v>0.27817</v>
      </c>
      <c r="D26" s="144">
        <v>0.154925</v>
      </c>
      <c r="E26" s="143">
        <v>0.240309</v>
      </c>
      <c r="F26" s="144">
        <v>0.13109</v>
      </c>
      <c r="G26" s="50">
        <v>86.38925836718553</v>
      </c>
      <c r="H26" s="51">
        <v>84.61513635630143</v>
      </c>
      <c r="I26" s="35"/>
      <c r="J26" s="35"/>
      <c r="K26" s="42"/>
      <c r="L26" s="43"/>
      <c r="M26" s="43"/>
      <c r="N26" s="43"/>
    </row>
    <row r="27" spans="1:14" s="26" customFormat="1" ht="12.75" customHeight="1">
      <c r="A27" s="48" t="s">
        <v>38</v>
      </c>
      <c r="B27" s="58" t="s">
        <v>39</v>
      </c>
      <c r="C27" s="143">
        <v>127.597381</v>
      </c>
      <c r="D27" s="144">
        <v>104.878725</v>
      </c>
      <c r="E27" s="143">
        <v>139.486807</v>
      </c>
      <c r="F27" s="144">
        <v>129.560106</v>
      </c>
      <c r="G27" s="50">
        <v>109.3179232260261</v>
      </c>
      <c r="H27" s="51">
        <v>123.53325805591172</v>
      </c>
      <c r="I27" s="35"/>
      <c r="J27" s="35"/>
      <c r="K27" s="42"/>
      <c r="L27" s="43"/>
      <c r="M27" s="43"/>
      <c r="N27" s="43"/>
    </row>
    <row r="28" spans="1:14" s="26" customFormat="1" ht="12.75" customHeight="1">
      <c r="A28" s="48" t="s">
        <v>40</v>
      </c>
      <c r="B28" s="58" t="s">
        <v>41</v>
      </c>
      <c r="C28" s="143">
        <v>101.743271</v>
      </c>
      <c r="D28" s="144">
        <v>23.512761</v>
      </c>
      <c r="E28" s="143">
        <v>77.299429</v>
      </c>
      <c r="F28" s="144">
        <v>20.764947</v>
      </c>
      <c r="G28" s="50">
        <v>75.9749792200017</v>
      </c>
      <c r="H28" s="51">
        <v>88.31352047511561</v>
      </c>
      <c r="I28" s="35"/>
      <c r="J28" s="35"/>
      <c r="K28" s="42"/>
      <c r="L28" s="43"/>
      <c r="M28" s="43"/>
      <c r="N28" s="43"/>
    </row>
    <row r="29" spans="1:14" s="26" customFormat="1" ht="12.75" customHeight="1">
      <c r="A29" s="48" t="s">
        <v>42</v>
      </c>
      <c r="B29" s="58" t="s">
        <v>43</v>
      </c>
      <c r="C29" s="143">
        <v>129.544069</v>
      </c>
      <c r="D29" s="144">
        <v>221.801365</v>
      </c>
      <c r="E29" s="143">
        <v>66.059631</v>
      </c>
      <c r="F29" s="144">
        <v>144.621287</v>
      </c>
      <c r="G29" s="50">
        <v>50.993944771026136</v>
      </c>
      <c r="H29" s="51">
        <v>65.20306446265558</v>
      </c>
      <c r="I29" s="35"/>
      <c r="J29" s="35"/>
      <c r="K29" s="42"/>
      <c r="L29" s="43"/>
      <c r="M29" s="43"/>
      <c r="N29" s="43"/>
    </row>
    <row r="30" spans="1:14" s="26" customFormat="1" ht="12.75" customHeight="1">
      <c r="A30" s="48" t="s">
        <v>44</v>
      </c>
      <c r="B30" s="58" t="s">
        <v>45</v>
      </c>
      <c r="C30" s="143">
        <v>74.422847</v>
      </c>
      <c r="D30" s="144">
        <v>58.200338</v>
      </c>
      <c r="E30" s="143">
        <v>87.093465</v>
      </c>
      <c r="F30" s="144">
        <v>59.322039</v>
      </c>
      <c r="G30" s="50">
        <v>117.02517239094601</v>
      </c>
      <c r="H30" s="51">
        <v>101.92731011287253</v>
      </c>
      <c r="I30" s="35"/>
      <c r="J30" s="35"/>
      <c r="K30" s="42"/>
      <c r="L30" s="43"/>
      <c r="M30" s="43"/>
      <c r="N30" s="43"/>
    </row>
    <row r="31" spans="1:14" s="26" customFormat="1" ht="12.75" customHeight="1">
      <c r="A31" s="48" t="s">
        <v>46</v>
      </c>
      <c r="B31" s="58" t="s">
        <v>47</v>
      </c>
      <c r="C31" s="143">
        <v>89.312859</v>
      </c>
      <c r="D31" s="144">
        <v>35.552741</v>
      </c>
      <c r="E31" s="143">
        <v>95.214318</v>
      </c>
      <c r="F31" s="144">
        <v>46.888351</v>
      </c>
      <c r="G31" s="50">
        <v>106.60762522449316</v>
      </c>
      <c r="H31" s="51">
        <v>131.8839270367368</v>
      </c>
      <c r="I31" s="35"/>
      <c r="J31" s="35"/>
      <c r="K31" s="42"/>
      <c r="L31" s="43"/>
      <c r="M31" s="43"/>
      <c r="N31" s="43"/>
    </row>
    <row r="32" spans="1:14" s="26" customFormat="1" ht="12.75" customHeight="1">
      <c r="A32" s="59" t="s">
        <v>48</v>
      </c>
      <c r="B32" s="60" t="s">
        <v>49</v>
      </c>
      <c r="C32" s="148">
        <v>57.700421</v>
      </c>
      <c r="D32" s="149">
        <v>23.400475</v>
      </c>
      <c r="E32" s="148">
        <v>55.674601</v>
      </c>
      <c r="F32" s="149">
        <v>17.359424</v>
      </c>
      <c r="G32" s="61">
        <v>96.48907241075418</v>
      </c>
      <c r="H32" s="62">
        <v>74.18406677642227</v>
      </c>
      <c r="I32" s="35"/>
      <c r="J32" s="35"/>
      <c r="K32" s="42"/>
      <c r="L32" s="43"/>
      <c r="M32" s="43"/>
      <c r="N32" s="43"/>
    </row>
    <row r="33" spans="1:14" s="26" customFormat="1" ht="12.75" customHeight="1">
      <c r="A33" s="63" t="s">
        <v>50</v>
      </c>
      <c r="B33" s="64" t="s">
        <v>51</v>
      </c>
      <c r="C33" s="150">
        <v>96.253559</v>
      </c>
      <c r="D33" s="145">
        <v>48.34905</v>
      </c>
      <c r="E33" s="150">
        <v>99.869442</v>
      </c>
      <c r="F33" s="145">
        <v>52.441887</v>
      </c>
      <c r="G33" s="65">
        <v>103.75662265122062</v>
      </c>
      <c r="H33" s="66">
        <v>108.46518597573271</v>
      </c>
      <c r="I33" s="35"/>
      <c r="J33" s="35"/>
      <c r="K33" s="42"/>
      <c r="L33" s="43"/>
      <c r="M33" s="43"/>
      <c r="N33" s="43"/>
    </row>
    <row r="34" spans="1:14" s="26" customFormat="1" ht="12.75" customHeight="1">
      <c r="A34" s="48" t="s">
        <v>52</v>
      </c>
      <c r="B34" s="58" t="s">
        <v>53</v>
      </c>
      <c r="C34" s="143">
        <v>105.31093</v>
      </c>
      <c r="D34" s="144">
        <v>74.253638</v>
      </c>
      <c r="E34" s="143">
        <v>109.607759</v>
      </c>
      <c r="F34" s="144">
        <v>70.292838</v>
      </c>
      <c r="G34" s="50">
        <v>104.08013584155036</v>
      </c>
      <c r="H34" s="51">
        <v>94.66585058095067</v>
      </c>
      <c r="I34" s="35"/>
      <c r="J34" s="35"/>
      <c r="K34" s="42"/>
      <c r="L34" s="43"/>
      <c r="M34" s="43"/>
      <c r="N34" s="43"/>
    </row>
    <row r="35" spans="1:14" s="26" customFormat="1" ht="12.75" customHeight="1">
      <c r="A35" s="48" t="s">
        <v>54</v>
      </c>
      <c r="B35" s="58" t="s">
        <v>55</v>
      </c>
      <c r="C35" s="143">
        <v>60.139959</v>
      </c>
      <c r="D35" s="144">
        <v>40.633495</v>
      </c>
      <c r="E35" s="143">
        <v>70.80486</v>
      </c>
      <c r="F35" s="144">
        <v>56.569903</v>
      </c>
      <c r="G35" s="50">
        <v>117.73346902348239</v>
      </c>
      <c r="H35" s="51">
        <v>139.21988005215894</v>
      </c>
      <c r="I35" s="35"/>
      <c r="J35" s="35"/>
      <c r="K35" s="42"/>
      <c r="L35" s="43"/>
      <c r="M35" s="43"/>
      <c r="N35" s="43"/>
    </row>
    <row r="36" spans="1:14" s="26" customFormat="1" ht="12.75" customHeight="1">
      <c r="A36" s="48" t="s">
        <v>56</v>
      </c>
      <c r="B36" s="58" t="s">
        <v>57</v>
      </c>
      <c r="C36" s="143">
        <v>45.217394</v>
      </c>
      <c r="D36" s="144">
        <v>0.661282</v>
      </c>
      <c r="E36" s="143">
        <v>41.703888</v>
      </c>
      <c r="F36" s="144">
        <v>4.237043</v>
      </c>
      <c r="G36" s="50">
        <v>92.22974680938047</v>
      </c>
      <c r="H36" s="51">
        <v>640.7316394518525</v>
      </c>
      <c r="I36" s="35"/>
      <c r="J36" s="35"/>
      <c r="K36" s="42"/>
      <c r="L36" s="43"/>
      <c r="M36" s="43"/>
      <c r="N36" s="43"/>
    </row>
    <row r="37" spans="1:14" s="26" customFormat="1" ht="12.75" customHeight="1">
      <c r="A37" s="48" t="s">
        <v>58</v>
      </c>
      <c r="B37" s="58" t="s">
        <v>59</v>
      </c>
      <c r="C37" s="143">
        <v>51.813924</v>
      </c>
      <c r="D37" s="144">
        <v>95.046158</v>
      </c>
      <c r="E37" s="143">
        <v>61.663276</v>
      </c>
      <c r="F37" s="144">
        <v>87.741142</v>
      </c>
      <c r="G37" s="50">
        <v>119.00908334987331</v>
      </c>
      <c r="H37" s="51">
        <v>92.31424378037457</v>
      </c>
      <c r="I37" s="35"/>
      <c r="J37" s="35"/>
      <c r="K37" s="42"/>
      <c r="L37" s="43"/>
      <c r="M37" s="43"/>
      <c r="N37" s="43"/>
    </row>
    <row r="38" spans="1:14" s="26" customFormat="1" ht="12.75" customHeight="1">
      <c r="A38" s="48" t="s">
        <v>60</v>
      </c>
      <c r="B38" s="58" t="s">
        <v>61</v>
      </c>
      <c r="C38" s="143">
        <v>237.949215</v>
      </c>
      <c r="D38" s="144">
        <v>14.365551</v>
      </c>
      <c r="E38" s="143">
        <v>229.413483</v>
      </c>
      <c r="F38" s="144">
        <v>10.037002</v>
      </c>
      <c r="G38" s="50">
        <v>96.4127925364242</v>
      </c>
      <c r="H38" s="51">
        <v>69.86854872465386</v>
      </c>
      <c r="I38" s="35"/>
      <c r="J38" s="35"/>
      <c r="K38" s="42"/>
      <c r="L38" s="43"/>
      <c r="M38" s="43"/>
      <c r="N38" s="43"/>
    </row>
    <row r="39" spans="1:14" s="26" customFormat="1" ht="12.75" customHeight="1">
      <c r="A39" s="48" t="s">
        <v>62</v>
      </c>
      <c r="B39" s="58" t="s">
        <v>63</v>
      </c>
      <c r="C39" s="143">
        <v>3019.273766</v>
      </c>
      <c r="D39" s="144">
        <v>1312.110268</v>
      </c>
      <c r="E39" s="143">
        <v>3017.95556</v>
      </c>
      <c r="F39" s="144">
        <v>1620.237441</v>
      </c>
      <c r="G39" s="50">
        <v>99.95634029564181</v>
      </c>
      <c r="H39" s="51">
        <v>123.48332914654092</v>
      </c>
      <c r="I39" s="35"/>
      <c r="J39" s="35"/>
      <c r="K39" s="42"/>
      <c r="L39" s="43"/>
      <c r="M39" s="43"/>
      <c r="N39" s="43"/>
    </row>
    <row r="40" spans="1:14" s="26" customFormat="1" ht="12.75" customHeight="1">
      <c r="A40" s="48" t="s">
        <v>64</v>
      </c>
      <c r="B40" s="58" t="s">
        <v>65</v>
      </c>
      <c r="C40" s="143">
        <v>145.285128</v>
      </c>
      <c r="D40" s="144">
        <v>74.140409</v>
      </c>
      <c r="E40" s="143">
        <v>129.186391</v>
      </c>
      <c r="F40" s="144">
        <v>43.648323</v>
      </c>
      <c r="G40" s="50">
        <v>88.91921202010435</v>
      </c>
      <c r="H40" s="51">
        <v>58.87251444755315</v>
      </c>
      <c r="I40" s="35"/>
      <c r="J40" s="35"/>
      <c r="K40" s="42"/>
      <c r="L40" s="43"/>
      <c r="M40" s="43"/>
      <c r="N40" s="43"/>
    </row>
    <row r="41" spans="1:14" s="26" customFormat="1" ht="12.75" customHeight="1">
      <c r="A41" s="48" t="s">
        <v>66</v>
      </c>
      <c r="B41" s="58" t="s">
        <v>67</v>
      </c>
      <c r="C41" s="143">
        <v>157.012217</v>
      </c>
      <c r="D41" s="144">
        <v>135.4097</v>
      </c>
      <c r="E41" s="143">
        <v>148.281051</v>
      </c>
      <c r="F41" s="144">
        <v>143.685073</v>
      </c>
      <c r="G41" s="50">
        <v>94.43918048746487</v>
      </c>
      <c r="H41" s="51">
        <v>106.11135908284265</v>
      </c>
      <c r="I41" s="35"/>
      <c r="J41" s="35"/>
      <c r="K41" s="42"/>
      <c r="L41" s="43"/>
      <c r="M41" s="43"/>
      <c r="N41" s="43"/>
    </row>
    <row r="42" spans="1:14" s="26" customFormat="1" ht="12.75" customHeight="1">
      <c r="A42" s="52" t="s">
        <v>68</v>
      </c>
      <c r="B42" s="67" t="s">
        <v>69</v>
      </c>
      <c r="C42" s="146">
        <v>565.826061</v>
      </c>
      <c r="D42" s="147">
        <v>122.82664</v>
      </c>
      <c r="E42" s="146">
        <v>641.969334</v>
      </c>
      <c r="F42" s="147">
        <v>118.477744</v>
      </c>
      <c r="G42" s="54">
        <v>113.45701059888084</v>
      </c>
      <c r="H42" s="55">
        <v>96.45932185395611</v>
      </c>
      <c r="I42" s="35"/>
      <c r="J42" s="35"/>
      <c r="K42" s="42"/>
      <c r="L42" s="43"/>
      <c r="M42" s="43"/>
      <c r="N42" s="43"/>
    </row>
    <row r="43" spans="1:14" s="26" customFormat="1" ht="12.75" customHeight="1">
      <c r="A43" s="44" t="s">
        <v>70</v>
      </c>
      <c r="B43" s="68" t="s">
        <v>71</v>
      </c>
      <c r="C43" s="141">
        <v>81.399836</v>
      </c>
      <c r="D43" s="142">
        <v>106.160654</v>
      </c>
      <c r="E43" s="141">
        <v>68.083837</v>
      </c>
      <c r="F43" s="142">
        <v>120.029641</v>
      </c>
      <c r="G43" s="57">
        <v>83.6412459111097</v>
      </c>
      <c r="H43" s="47">
        <v>113.06414992507487</v>
      </c>
      <c r="I43" s="35"/>
      <c r="J43" s="35"/>
      <c r="K43" s="42"/>
      <c r="L43" s="43"/>
      <c r="M43" s="43"/>
      <c r="N43" s="43"/>
    </row>
    <row r="44" spans="1:14" s="26" customFormat="1" ht="12.75" customHeight="1">
      <c r="A44" s="48" t="s">
        <v>72</v>
      </c>
      <c r="B44" s="58" t="s">
        <v>73</v>
      </c>
      <c r="C44" s="143">
        <v>159.221462</v>
      </c>
      <c r="D44" s="144">
        <v>40.511124</v>
      </c>
      <c r="E44" s="143">
        <v>151.565445</v>
      </c>
      <c r="F44" s="144">
        <v>54.036435</v>
      </c>
      <c r="G44" s="50">
        <v>95.19159232440663</v>
      </c>
      <c r="H44" s="51">
        <v>133.38665942717364</v>
      </c>
      <c r="I44" s="35"/>
      <c r="J44" s="35"/>
      <c r="K44" s="42"/>
      <c r="L44" s="43"/>
      <c r="M44" s="43"/>
      <c r="N44" s="43"/>
    </row>
    <row r="45" spans="1:14" s="26" customFormat="1" ht="12.75" customHeight="1">
      <c r="A45" s="48" t="s">
        <v>74</v>
      </c>
      <c r="B45" s="58" t="s">
        <v>75</v>
      </c>
      <c r="C45" s="143">
        <v>103.511106</v>
      </c>
      <c r="D45" s="144">
        <v>124.829025</v>
      </c>
      <c r="E45" s="143">
        <v>97.905101</v>
      </c>
      <c r="F45" s="144">
        <v>87.790034</v>
      </c>
      <c r="G45" s="50">
        <v>94.58415119243341</v>
      </c>
      <c r="H45" s="51">
        <v>70.32822214224616</v>
      </c>
      <c r="I45" s="35"/>
      <c r="J45" s="35"/>
      <c r="K45" s="42"/>
      <c r="L45" s="43"/>
      <c r="M45" s="43"/>
      <c r="N45" s="43"/>
    </row>
    <row r="46" spans="1:14" s="26" customFormat="1" ht="12.75" customHeight="1">
      <c r="A46" s="48" t="s">
        <v>76</v>
      </c>
      <c r="B46" s="58" t="s">
        <v>77</v>
      </c>
      <c r="C46" s="143">
        <v>77.787067</v>
      </c>
      <c r="D46" s="144">
        <v>29.168287</v>
      </c>
      <c r="E46" s="143">
        <v>79.688071</v>
      </c>
      <c r="F46" s="144">
        <v>41.42598</v>
      </c>
      <c r="G46" s="50">
        <v>102.44385612328075</v>
      </c>
      <c r="H46" s="51">
        <v>142.0240413843981</v>
      </c>
      <c r="I46" s="35"/>
      <c r="J46" s="35"/>
      <c r="K46" s="42"/>
      <c r="L46" s="43"/>
      <c r="M46" s="43"/>
      <c r="N46" s="43"/>
    </row>
    <row r="47" spans="1:14" s="26" customFormat="1" ht="12.75" customHeight="1">
      <c r="A47" s="48" t="s">
        <v>78</v>
      </c>
      <c r="B47" s="58" t="s">
        <v>79</v>
      </c>
      <c r="C47" s="143">
        <v>27.958555</v>
      </c>
      <c r="D47" s="144">
        <v>17.532982</v>
      </c>
      <c r="E47" s="143">
        <v>28.869557</v>
      </c>
      <c r="F47" s="144">
        <v>19.36718</v>
      </c>
      <c r="G47" s="50">
        <v>103.2584015876357</v>
      </c>
      <c r="H47" s="51">
        <v>110.46141494926533</v>
      </c>
      <c r="I47" s="35"/>
      <c r="J47" s="35"/>
      <c r="K47" s="42"/>
      <c r="L47" s="43"/>
      <c r="M47" s="43"/>
      <c r="N47" s="43"/>
    </row>
    <row r="48" spans="1:14" s="26" customFormat="1" ht="12.75" customHeight="1">
      <c r="A48" s="48" t="s">
        <v>80</v>
      </c>
      <c r="B48" s="58" t="s">
        <v>81</v>
      </c>
      <c r="C48" s="143">
        <v>2.162187</v>
      </c>
      <c r="D48" s="144">
        <v>0.672354</v>
      </c>
      <c r="E48" s="143">
        <v>1.814116</v>
      </c>
      <c r="F48" s="144">
        <v>0.595171</v>
      </c>
      <c r="G48" s="50">
        <v>83.90190117691024</v>
      </c>
      <c r="H48" s="51">
        <v>88.52048177001996</v>
      </c>
      <c r="I48" s="35"/>
      <c r="J48" s="35"/>
      <c r="K48" s="42"/>
      <c r="L48" s="43"/>
      <c r="M48" s="43"/>
      <c r="N48" s="43"/>
    </row>
    <row r="49" spans="1:14" s="26" customFormat="1" ht="12.75" customHeight="1">
      <c r="A49" s="48" t="s">
        <v>82</v>
      </c>
      <c r="B49" s="58" t="s">
        <v>83</v>
      </c>
      <c r="C49" s="143">
        <v>8.77301</v>
      </c>
      <c r="D49" s="144">
        <v>3.174002</v>
      </c>
      <c r="E49" s="143">
        <v>10.359386</v>
      </c>
      <c r="F49" s="144">
        <v>2.753457</v>
      </c>
      <c r="G49" s="50">
        <v>118.08245972590936</v>
      </c>
      <c r="H49" s="51">
        <v>86.75032340874391</v>
      </c>
      <c r="I49" s="35"/>
      <c r="J49" s="35"/>
      <c r="K49" s="42"/>
      <c r="L49" s="43"/>
      <c r="M49" s="43"/>
      <c r="N49" s="43"/>
    </row>
    <row r="50" spans="1:14" s="26" customFormat="1" ht="12.75" customHeight="1">
      <c r="A50" s="48" t="s">
        <v>84</v>
      </c>
      <c r="B50" s="58" t="s">
        <v>85</v>
      </c>
      <c r="C50" s="143">
        <v>195.637358</v>
      </c>
      <c r="D50" s="144">
        <v>80.428063</v>
      </c>
      <c r="E50" s="143">
        <v>226.470238</v>
      </c>
      <c r="F50" s="144">
        <v>81.641373</v>
      </c>
      <c r="G50" s="50">
        <v>115.76022101054953</v>
      </c>
      <c r="H50" s="51">
        <v>101.50856548665111</v>
      </c>
      <c r="I50" s="35"/>
      <c r="J50" s="35"/>
      <c r="K50" s="42"/>
      <c r="L50" s="43"/>
      <c r="M50" s="43"/>
      <c r="N50" s="43"/>
    </row>
    <row r="51" spans="1:14" s="26" customFormat="1" ht="12.75" customHeight="1">
      <c r="A51" s="48" t="s">
        <v>86</v>
      </c>
      <c r="B51" s="58" t="s">
        <v>87</v>
      </c>
      <c r="C51" s="143">
        <v>964.107861</v>
      </c>
      <c r="D51" s="144">
        <v>716.331787</v>
      </c>
      <c r="E51" s="143">
        <v>948.904287</v>
      </c>
      <c r="F51" s="144">
        <v>748.903393</v>
      </c>
      <c r="G51" s="50">
        <v>98.42304221187136</v>
      </c>
      <c r="H51" s="51">
        <v>104.54699995045733</v>
      </c>
      <c r="I51" s="35"/>
      <c r="J51" s="35"/>
      <c r="K51" s="42"/>
      <c r="L51" s="43"/>
      <c r="M51" s="43"/>
      <c r="N51" s="43"/>
    </row>
    <row r="52" spans="1:14" s="26" customFormat="1" ht="12.75" customHeight="1">
      <c r="A52" s="59" t="s">
        <v>88</v>
      </c>
      <c r="B52" s="60" t="s">
        <v>89</v>
      </c>
      <c r="C52" s="148">
        <v>486.545499</v>
      </c>
      <c r="D52" s="149">
        <v>650.589096</v>
      </c>
      <c r="E52" s="148">
        <v>465.538043</v>
      </c>
      <c r="F52" s="149">
        <v>646.166993</v>
      </c>
      <c r="G52" s="61">
        <v>95.68232446026595</v>
      </c>
      <c r="H52" s="62">
        <v>99.32029248150818</v>
      </c>
      <c r="I52" s="35"/>
      <c r="J52" s="35"/>
      <c r="K52" s="42"/>
      <c r="L52" s="43"/>
      <c r="M52" s="43"/>
      <c r="N52" s="43"/>
    </row>
    <row r="53" spans="1:14" s="26" customFormat="1" ht="12.75" customHeight="1">
      <c r="A53" s="63" t="s">
        <v>90</v>
      </c>
      <c r="B53" s="64" t="s">
        <v>91</v>
      </c>
      <c r="C53" s="150">
        <v>78.241506</v>
      </c>
      <c r="D53" s="145">
        <v>51.130928</v>
      </c>
      <c r="E53" s="150">
        <v>94.786415</v>
      </c>
      <c r="F53" s="145">
        <v>45.345715</v>
      </c>
      <c r="G53" s="65">
        <v>121.14594905675769</v>
      </c>
      <c r="H53" s="66">
        <v>88.6854918807654</v>
      </c>
      <c r="I53" s="35"/>
      <c r="J53" s="35"/>
      <c r="K53" s="42"/>
      <c r="L53" s="43"/>
      <c r="M53" s="43"/>
      <c r="N53" s="43"/>
    </row>
    <row r="54" spans="1:14" s="26" customFormat="1" ht="12.75" customHeight="1">
      <c r="A54" s="48" t="s">
        <v>92</v>
      </c>
      <c r="B54" s="58" t="s">
        <v>93</v>
      </c>
      <c r="C54" s="143">
        <v>37.232134</v>
      </c>
      <c r="D54" s="144">
        <v>53.600044</v>
      </c>
      <c r="E54" s="143">
        <v>45.195789</v>
      </c>
      <c r="F54" s="144">
        <v>47.433092</v>
      </c>
      <c r="G54" s="50">
        <v>121.38919837364142</v>
      </c>
      <c r="H54" s="51">
        <v>88.49450198212526</v>
      </c>
      <c r="I54" s="35"/>
      <c r="J54" s="35"/>
      <c r="K54" s="42"/>
      <c r="L54" s="43"/>
      <c r="M54" s="43"/>
      <c r="N54" s="43"/>
    </row>
    <row r="55" spans="1:14" s="26" customFormat="1" ht="12.75" customHeight="1">
      <c r="A55" s="48" t="s">
        <v>94</v>
      </c>
      <c r="B55" s="58" t="s">
        <v>95</v>
      </c>
      <c r="C55" s="143">
        <v>0.7671</v>
      </c>
      <c r="D55" s="144">
        <v>0.071861</v>
      </c>
      <c r="E55" s="143">
        <v>0.479823</v>
      </c>
      <c r="F55" s="144">
        <v>1.245417</v>
      </c>
      <c r="G55" s="50">
        <v>62.55025420414548</v>
      </c>
      <c r="H55" s="51">
        <v>1733.0916630717638</v>
      </c>
      <c r="I55" s="35"/>
      <c r="J55" s="35"/>
      <c r="K55" s="42"/>
      <c r="L55" s="43"/>
      <c r="M55" s="43"/>
      <c r="N55" s="43"/>
    </row>
    <row r="56" spans="1:14" s="26" customFormat="1" ht="12.75" customHeight="1">
      <c r="A56" s="48" t="s">
        <v>96</v>
      </c>
      <c r="B56" s="58" t="s">
        <v>97</v>
      </c>
      <c r="C56" s="143">
        <v>165.715248</v>
      </c>
      <c r="D56" s="144">
        <v>300.928768</v>
      </c>
      <c r="E56" s="143">
        <v>191.824448</v>
      </c>
      <c r="F56" s="144">
        <v>294.01071</v>
      </c>
      <c r="G56" s="50">
        <v>115.75546023381023</v>
      </c>
      <c r="H56" s="51">
        <v>97.70109782259169</v>
      </c>
      <c r="I56" s="35"/>
      <c r="J56" s="35"/>
      <c r="K56" s="42"/>
      <c r="L56" s="43"/>
      <c r="M56" s="43"/>
      <c r="N56" s="43"/>
    </row>
    <row r="57" spans="1:14" s="26" customFormat="1" ht="12.75" customHeight="1">
      <c r="A57" s="48" t="s">
        <v>98</v>
      </c>
      <c r="B57" s="58" t="s">
        <v>99</v>
      </c>
      <c r="C57" s="143">
        <v>1.888591</v>
      </c>
      <c r="D57" s="144">
        <v>0.060365</v>
      </c>
      <c r="E57" s="143">
        <v>2.258544</v>
      </c>
      <c r="F57" s="144">
        <v>0.318888</v>
      </c>
      <c r="G57" s="50">
        <v>119.58883633354178</v>
      </c>
      <c r="H57" s="51">
        <v>528.2663795245588</v>
      </c>
      <c r="I57" s="35"/>
      <c r="J57" s="35"/>
      <c r="K57" s="42"/>
      <c r="L57" s="43"/>
      <c r="M57" s="43"/>
      <c r="N57" s="43"/>
    </row>
    <row r="58" spans="1:14" s="26" customFormat="1" ht="12.75" customHeight="1">
      <c r="A58" s="48" t="s">
        <v>100</v>
      </c>
      <c r="B58" s="58" t="s">
        <v>101</v>
      </c>
      <c r="C58" s="143">
        <v>1.632658</v>
      </c>
      <c r="D58" s="144">
        <v>0.43501</v>
      </c>
      <c r="E58" s="143">
        <v>1.371</v>
      </c>
      <c r="F58" s="144">
        <v>0.529077</v>
      </c>
      <c r="G58" s="50">
        <v>83.97349598017466</v>
      </c>
      <c r="H58" s="51">
        <v>121.62410059538861</v>
      </c>
      <c r="I58" s="35"/>
      <c r="J58" s="35"/>
      <c r="K58" s="42"/>
      <c r="L58" s="43"/>
      <c r="M58" s="43"/>
      <c r="N58" s="43"/>
    </row>
    <row r="59" spans="1:14" s="26" customFormat="1" ht="12.75" customHeight="1">
      <c r="A59" s="48" t="s">
        <v>102</v>
      </c>
      <c r="B59" s="58" t="s">
        <v>103</v>
      </c>
      <c r="C59" s="143">
        <v>48.810196</v>
      </c>
      <c r="D59" s="144">
        <v>47.846466</v>
      </c>
      <c r="E59" s="143">
        <v>48.943512</v>
      </c>
      <c r="F59" s="144">
        <v>55.175662</v>
      </c>
      <c r="G59" s="50">
        <v>100.2731314580257</v>
      </c>
      <c r="H59" s="51">
        <v>115.31815536804746</v>
      </c>
      <c r="I59" s="35"/>
      <c r="J59" s="35"/>
      <c r="K59" s="42"/>
      <c r="L59" s="43"/>
      <c r="M59" s="43"/>
      <c r="N59" s="43"/>
    </row>
    <row r="60" spans="1:14" s="26" customFormat="1" ht="12.75" customHeight="1">
      <c r="A60" s="48" t="s">
        <v>104</v>
      </c>
      <c r="B60" s="58" t="s">
        <v>105</v>
      </c>
      <c r="C60" s="143">
        <v>251.532161</v>
      </c>
      <c r="D60" s="144">
        <v>319.617925</v>
      </c>
      <c r="E60" s="143">
        <v>270.672211</v>
      </c>
      <c r="F60" s="144">
        <v>327.591497</v>
      </c>
      <c r="G60" s="50">
        <v>107.60938478956574</v>
      </c>
      <c r="H60" s="51">
        <v>102.49471990658847</v>
      </c>
      <c r="I60" s="35"/>
      <c r="J60" s="35"/>
      <c r="K60" s="42"/>
      <c r="L60" s="43"/>
      <c r="M60" s="43"/>
      <c r="N60" s="43"/>
    </row>
    <row r="61" spans="1:14" s="26" customFormat="1" ht="12.75" customHeight="1">
      <c r="A61" s="48" t="s">
        <v>106</v>
      </c>
      <c r="B61" s="58" t="s">
        <v>107</v>
      </c>
      <c r="C61" s="143">
        <v>42.84997</v>
      </c>
      <c r="D61" s="144">
        <v>80.017672</v>
      </c>
      <c r="E61" s="143">
        <v>49.256126</v>
      </c>
      <c r="F61" s="144">
        <v>69.101522</v>
      </c>
      <c r="G61" s="50">
        <v>114.95019949838938</v>
      </c>
      <c r="H61" s="51">
        <v>86.35782605622417</v>
      </c>
      <c r="I61" s="35"/>
      <c r="J61" s="35"/>
      <c r="K61" s="42"/>
      <c r="L61" s="43"/>
      <c r="M61" s="43"/>
      <c r="N61" s="43"/>
    </row>
    <row r="62" spans="1:14" s="26" customFormat="1" ht="12.75" customHeight="1">
      <c r="A62" s="52" t="s">
        <v>108</v>
      </c>
      <c r="B62" s="67" t="s">
        <v>109</v>
      </c>
      <c r="C62" s="146">
        <v>10.045146</v>
      </c>
      <c r="D62" s="181">
        <v>1.488326</v>
      </c>
      <c r="E62" s="146">
        <v>10.593994</v>
      </c>
      <c r="F62" s="147">
        <v>1.422296</v>
      </c>
      <c r="G62" s="54">
        <v>105.46381306951635</v>
      </c>
      <c r="H62" s="55">
        <v>95.56347198127291</v>
      </c>
      <c r="I62" s="69"/>
      <c r="J62" s="69"/>
      <c r="K62" s="42"/>
      <c r="L62" s="43"/>
      <c r="M62" s="43"/>
      <c r="N62" s="43"/>
    </row>
    <row r="63" spans="1:14" s="26" customFormat="1" ht="12.75" customHeight="1">
      <c r="A63" s="44" t="s">
        <v>110</v>
      </c>
      <c r="B63" s="68" t="s">
        <v>111</v>
      </c>
      <c r="C63" s="141">
        <v>13.668465</v>
      </c>
      <c r="D63" s="182">
        <v>7.515127</v>
      </c>
      <c r="E63" s="141">
        <v>12.240698</v>
      </c>
      <c r="F63" s="142">
        <v>3.927524</v>
      </c>
      <c r="G63" s="57">
        <v>89.55429889164584</v>
      </c>
      <c r="H63" s="47">
        <v>52.26157854684293</v>
      </c>
      <c r="I63" s="69"/>
      <c r="J63" s="69"/>
      <c r="K63" s="42"/>
      <c r="L63" s="43"/>
      <c r="M63" s="43"/>
      <c r="N63" s="43"/>
    </row>
    <row r="64" spans="1:14" s="26" customFormat="1" ht="12.75" customHeight="1">
      <c r="A64" s="48" t="s">
        <v>112</v>
      </c>
      <c r="B64" s="58" t="s">
        <v>113</v>
      </c>
      <c r="C64" s="143">
        <v>36.008019</v>
      </c>
      <c r="D64" s="183">
        <v>19.641959</v>
      </c>
      <c r="E64" s="143">
        <v>31.6931</v>
      </c>
      <c r="F64" s="144">
        <v>10.309991</v>
      </c>
      <c r="G64" s="50">
        <v>88.01678315044214</v>
      </c>
      <c r="H64" s="51">
        <v>52.48962692570532</v>
      </c>
      <c r="I64" s="69"/>
      <c r="J64" s="69"/>
      <c r="K64" s="42"/>
      <c r="L64" s="43"/>
      <c r="M64" s="43"/>
      <c r="N64" s="43"/>
    </row>
    <row r="65" spans="1:14" s="26" customFormat="1" ht="12.75" customHeight="1">
      <c r="A65" s="48" t="s">
        <v>114</v>
      </c>
      <c r="B65" s="58" t="s">
        <v>115</v>
      </c>
      <c r="C65" s="143">
        <v>0.826182</v>
      </c>
      <c r="D65" s="183">
        <v>0.036472</v>
      </c>
      <c r="E65" s="143">
        <v>0.709538</v>
      </c>
      <c r="F65" s="144">
        <v>0.024169</v>
      </c>
      <c r="G65" s="50">
        <v>85.88156120564234</v>
      </c>
      <c r="H65" s="51">
        <v>66.26727352489581</v>
      </c>
      <c r="I65" s="35"/>
      <c r="J65" s="35"/>
      <c r="K65" s="42"/>
      <c r="L65" s="43"/>
      <c r="M65" s="43"/>
      <c r="N65" s="43"/>
    </row>
    <row r="66" spans="1:14" s="26" customFormat="1" ht="12.75" customHeight="1">
      <c r="A66" s="48" t="s">
        <v>116</v>
      </c>
      <c r="B66" s="58" t="s">
        <v>117</v>
      </c>
      <c r="C66" s="143">
        <v>38.194813</v>
      </c>
      <c r="D66" s="183">
        <v>48.30286</v>
      </c>
      <c r="E66" s="143">
        <v>35.587872</v>
      </c>
      <c r="F66" s="144">
        <v>37.860414</v>
      </c>
      <c r="G66" s="50">
        <v>93.1746203339181</v>
      </c>
      <c r="H66" s="51">
        <v>78.38130909846745</v>
      </c>
      <c r="I66" s="35"/>
      <c r="J66" s="35"/>
      <c r="K66" s="42"/>
      <c r="L66" s="43"/>
      <c r="M66" s="43"/>
      <c r="N66" s="43"/>
    </row>
    <row r="67" spans="1:14" s="26" customFormat="1" ht="12.75" customHeight="1">
      <c r="A67" s="48" t="s">
        <v>118</v>
      </c>
      <c r="B67" s="58" t="s">
        <v>119</v>
      </c>
      <c r="C67" s="143">
        <v>40.841652</v>
      </c>
      <c r="D67" s="183">
        <v>39.962214</v>
      </c>
      <c r="E67" s="143">
        <v>39.9223</v>
      </c>
      <c r="F67" s="144">
        <v>36.051891</v>
      </c>
      <c r="G67" s="50">
        <v>97.74898429671747</v>
      </c>
      <c r="H67" s="51">
        <v>90.2149490516216</v>
      </c>
      <c r="I67" s="35"/>
      <c r="J67" s="35"/>
      <c r="K67" s="42"/>
      <c r="L67" s="43"/>
      <c r="M67" s="43"/>
      <c r="N67" s="43"/>
    </row>
    <row r="68" spans="1:14" s="26" customFormat="1" ht="12.75" customHeight="1">
      <c r="A68" s="48" t="s">
        <v>120</v>
      </c>
      <c r="B68" s="58" t="s">
        <v>121</v>
      </c>
      <c r="C68" s="143">
        <v>40.769489</v>
      </c>
      <c r="D68" s="183">
        <v>17.429139</v>
      </c>
      <c r="E68" s="143">
        <v>39.422453</v>
      </c>
      <c r="F68" s="144">
        <v>13.609384</v>
      </c>
      <c r="G68" s="50">
        <v>96.69597036156131</v>
      </c>
      <c r="H68" s="51">
        <v>78.08408665511246</v>
      </c>
      <c r="I68" s="35"/>
      <c r="J68" s="35"/>
      <c r="K68" s="42"/>
      <c r="L68" s="43"/>
      <c r="M68" s="43"/>
      <c r="N68" s="43"/>
    </row>
    <row r="69" spans="1:14" s="26" customFormat="1" ht="12.75" customHeight="1">
      <c r="A69" s="48" t="s">
        <v>122</v>
      </c>
      <c r="B69" s="58" t="s">
        <v>123</v>
      </c>
      <c r="C69" s="143">
        <v>19.240063</v>
      </c>
      <c r="D69" s="183">
        <v>7.105028</v>
      </c>
      <c r="E69" s="143">
        <v>18.270802</v>
      </c>
      <c r="F69" s="144">
        <v>7.056608</v>
      </c>
      <c r="G69" s="50">
        <v>94.9622774104222</v>
      </c>
      <c r="H69" s="51">
        <v>99.31851077856415</v>
      </c>
      <c r="I69" s="35"/>
      <c r="J69" s="35"/>
      <c r="K69" s="42"/>
      <c r="L69" s="43"/>
      <c r="M69" s="43"/>
      <c r="N69" s="43"/>
    </row>
    <row r="70" spans="1:14" s="26" customFormat="1" ht="12.75" customHeight="1">
      <c r="A70" s="48" t="s">
        <v>124</v>
      </c>
      <c r="B70" s="58" t="s">
        <v>125</v>
      </c>
      <c r="C70" s="143">
        <v>13.158509</v>
      </c>
      <c r="D70" s="183">
        <v>9.240068</v>
      </c>
      <c r="E70" s="143">
        <v>12.36719</v>
      </c>
      <c r="F70" s="144">
        <v>9.322844</v>
      </c>
      <c r="G70" s="50">
        <v>93.98625634560877</v>
      </c>
      <c r="H70" s="51">
        <v>100.89583756310017</v>
      </c>
      <c r="I70" s="35"/>
      <c r="J70" s="35"/>
      <c r="K70" s="42"/>
      <c r="L70" s="43"/>
      <c r="M70" s="43"/>
      <c r="N70" s="43"/>
    </row>
    <row r="71" spans="1:14" s="26" customFormat="1" ht="12.75" customHeight="1">
      <c r="A71" s="48" t="s">
        <v>126</v>
      </c>
      <c r="B71" s="58" t="s">
        <v>127</v>
      </c>
      <c r="C71" s="143">
        <v>52.708901</v>
      </c>
      <c r="D71" s="183">
        <v>20.473335</v>
      </c>
      <c r="E71" s="143">
        <v>48.367377</v>
      </c>
      <c r="F71" s="144">
        <v>23.02204</v>
      </c>
      <c r="G71" s="50">
        <v>91.76320523169322</v>
      </c>
      <c r="H71" s="51">
        <v>112.44889999601921</v>
      </c>
      <c r="I71" s="35"/>
      <c r="J71" s="35"/>
      <c r="K71" s="42"/>
      <c r="L71" s="43"/>
      <c r="M71" s="43"/>
      <c r="N71" s="43"/>
    </row>
    <row r="72" spans="1:14" s="26" customFormat="1" ht="12.75" customHeight="1">
      <c r="A72" s="59" t="s">
        <v>128</v>
      </c>
      <c r="B72" s="60" t="s">
        <v>129</v>
      </c>
      <c r="C72" s="148">
        <v>12.821488</v>
      </c>
      <c r="D72" s="184">
        <v>24.96468</v>
      </c>
      <c r="E72" s="148">
        <v>14.610654</v>
      </c>
      <c r="F72" s="149">
        <v>26.116863</v>
      </c>
      <c r="G72" s="61">
        <v>113.95443336998015</v>
      </c>
      <c r="H72" s="62">
        <v>104.61525242863117</v>
      </c>
      <c r="I72" s="35"/>
      <c r="J72" s="35"/>
      <c r="K72" s="42"/>
      <c r="L72" s="43"/>
      <c r="M72" s="43"/>
      <c r="N72" s="43"/>
    </row>
    <row r="73" spans="1:14" s="26" customFormat="1" ht="12.75" customHeight="1">
      <c r="A73" s="63" t="s">
        <v>130</v>
      </c>
      <c r="B73" s="64" t="s">
        <v>131</v>
      </c>
      <c r="C73" s="150">
        <v>191.198659</v>
      </c>
      <c r="D73" s="185">
        <v>168.132814</v>
      </c>
      <c r="E73" s="150">
        <v>205.294329</v>
      </c>
      <c r="F73" s="145">
        <v>158.959972</v>
      </c>
      <c r="G73" s="65">
        <v>107.37226404919504</v>
      </c>
      <c r="H73" s="66">
        <v>94.54428806502935</v>
      </c>
      <c r="I73" s="35"/>
      <c r="J73" s="35"/>
      <c r="K73" s="42"/>
      <c r="L73" s="43"/>
      <c r="M73" s="43"/>
      <c r="N73" s="43"/>
    </row>
    <row r="74" spans="1:14" s="26" customFormat="1" ht="12.75" customHeight="1">
      <c r="A74" s="48" t="s">
        <v>132</v>
      </c>
      <c r="B74" s="58" t="s">
        <v>133</v>
      </c>
      <c r="C74" s="143">
        <v>163.403874</v>
      </c>
      <c r="D74" s="183">
        <v>162.42404</v>
      </c>
      <c r="E74" s="143">
        <v>168.144677</v>
      </c>
      <c r="F74" s="144">
        <v>136.03191</v>
      </c>
      <c r="G74" s="50">
        <v>102.90127943967839</v>
      </c>
      <c r="H74" s="51">
        <v>83.75109374203475</v>
      </c>
      <c r="I74" s="35"/>
      <c r="J74" s="35"/>
      <c r="K74" s="42"/>
      <c r="L74" s="43"/>
      <c r="M74" s="43"/>
      <c r="N74" s="43"/>
    </row>
    <row r="75" spans="1:14" s="26" customFormat="1" ht="12.75" customHeight="1">
      <c r="A75" s="48" t="s">
        <v>134</v>
      </c>
      <c r="B75" s="58" t="s">
        <v>135</v>
      </c>
      <c r="C75" s="143">
        <v>40.680496</v>
      </c>
      <c r="D75" s="183">
        <v>36.412049</v>
      </c>
      <c r="E75" s="143">
        <v>47.188551</v>
      </c>
      <c r="F75" s="144">
        <v>43.278135</v>
      </c>
      <c r="G75" s="50">
        <v>115.9979735743635</v>
      </c>
      <c r="H75" s="51">
        <v>118.85663177043399</v>
      </c>
      <c r="I75" s="35"/>
      <c r="J75" s="35"/>
      <c r="K75" s="42"/>
      <c r="L75" s="43"/>
      <c r="M75" s="43"/>
      <c r="N75" s="43"/>
    </row>
    <row r="76" spans="1:14" s="26" customFormat="1" ht="12.75" customHeight="1">
      <c r="A76" s="48" t="s">
        <v>136</v>
      </c>
      <c r="B76" s="58" t="s">
        <v>137</v>
      </c>
      <c r="C76" s="143">
        <v>243.961124</v>
      </c>
      <c r="D76" s="183">
        <v>372.445445</v>
      </c>
      <c r="E76" s="143">
        <v>273.423461</v>
      </c>
      <c r="F76" s="144">
        <v>388.755657</v>
      </c>
      <c r="G76" s="50">
        <v>112.07665242598242</v>
      </c>
      <c r="H76" s="51">
        <v>104.37922176763364</v>
      </c>
      <c r="I76" s="35"/>
      <c r="J76" s="35"/>
      <c r="K76" s="42"/>
      <c r="L76" s="43"/>
      <c r="M76" s="43"/>
      <c r="N76" s="43"/>
    </row>
    <row r="77" spans="1:14" s="26" customFormat="1" ht="12.75" customHeight="1">
      <c r="A77" s="48" t="s">
        <v>138</v>
      </c>
      <c r="B77" s="58" t="s">
        <v>139</v>
      </c>
      <c r="C77" s="143">
        <v>5.658334</v>
      </c>
      <c r="D77" s="183">
        <v>4.049232</v>
      </c>
      <c r="E77" s="143">
        <v>6.582513</v>
      </c>
      <c r="F77" s="144">
        <v>3.213366</v>
      </c>
      <c r="G77" s="50">
        <v>116.3330584585498</v>
      </c>
      <c r="H77" s="51">
        <v>79.35741888832253</v>
      </c>
      <c r="I77" s="35"/>
      <c r="J77" s="35"/>
      <c r="K77" s="42"/>
      <c r="L77" s="43"/>
      <c r="M77" s="43"/>
      <c r="N77" s="43"/>
    </row>
    <row r="78" spans="1:14" s="26" customFormat="1" ht="12.75" customHeight="1">
      <c r="A78" s="48" t="s">
        <v>140</v>
      </c>
      <c r="B78" s="58" t="s">
        <v>141</v>
      </c>
      <c r="C78" s="143">
        <v>2.934554</v>
      </c>
      <c r="D78" s="183">
        <v>3.866693</v>
      </c>
      <c r="E78" s="143">
        <v>3.043772</v>
      </c>
      <c r="F78" s="144">
        <v>3.348302</v>
      </c>
      <c r="G78" s="50">
        <v>103.72179213604522</v>
      </c>
      <c r="H78" s="51">
        <v>86.59342751027815</v>
      </c>
      <c r="I78" s="35"/>
      <c r="J78" s="35"/>
      <c r="K78" s="42"/>
      <c r="L78" s="43"/>
      <c r="M78" s="43"/>
      <c r="N78" s="43"/>
    </row>
    <row r="79" spans="1:14" s="26" customFormat="1" ht="12.75" customHeight="1">
      <c r="A79" s="48" t="s">
        <v>142</v>
      </c>
      <c r="B79" s="58" t="s">
        <v>143</v>
      </c>
      <c r="C79" s="143">
        <v>1.673374</v>
      </c>
      <c r="D79" s="183">
        <v>0.945767</v>
      </c>
      <c r="E79" s="143">
        <v>2.384015</v>
      </c>
      <c r="F79" s="144">
        <v>1.704275</v>
      </c>
      <c r="G79" s="50">
        <v>142.4675535773832</v>
      </c>
      <c r="H79" s="51">
        <v>180.20030303446833</v>
      </c>
      <c r="I79" s="35"/>
      <c r="J79" s="35"/>
      <c r="K79" s="42"/>
      <c r="L79" s="43"/>
      <c r="M79" s="43"/>
      <c r="N79" s="43"/>
    </row>
    <row r="80" spans="1:14" s="26" customFormat="1" ht="12.75" customHeight="1">
      <c r="A80" s="48" t="s">
        <v>144</v>
      </c>
      <c r="B80" s="58" t="s">
        <v>145</v>
      </c>
      <c r="C80" s="143">
        <v>65.138538</v>
      </c>
      <c r="D80" s="183">
        <v>84.592088</v>
      </c>
      <c r="E80" s="143">
        <v>56.677506</v>
      </c>
      <c r="F80" s="144">
        <v>108.027898</v>
      </c>
      <c r="G80" s="50">
        <v>87.01071246026432</v>
      </c>
      <c r="H80" s="51">
        <v>127.70449406568613</v>
      </c>
      <c r="I80" s="35"/>
      <c r="J80" s="35"/>
      <c r="K80" s="42"/>
      <c r="L80" s="43"/>
      <c r="M80" s="43"/>
      <c r="N80" s="43"/>
    </row>
    <row r="81" spans="1:14" s="26" customFormat="1" ht="12.75" customHeight="1">
      <c r="A81" s="48" t="s">
        <v>146</v>
      </c>
      <c r="B81" s="58" t="s">
        <v>147</v>
      </c>
      <c r="C81" s="143">
        <v>56.89133</v>
      </c>
      <c r="D81" s="183">
        <v>22.56761</v>
      </c>
      <c r="E81" s="143">
        <v>53.805726</v>
      </c>
      <c r="F81" s="144">
        <v>19.356045</v>
      </c>
      <c r="G81" s="50">
        <v>94.57631944972985</v>
      </c>
      <c r="H81" s="51">
        <v>85.76913993107823</v>
      </c>
      <c r="I81" s="35"/>
      <c r="J81" s="35"/>
      <c r="K81" s="42"/>
      <c r="L81" s="43"/>
      <c r="M81" s="43"/>
      <c r="N81" s="43"/>
    </row>
    <row r="82" spans="1:14" s="26" customFormat="1" ht="12.75" customHeight="1">
      <c r="A82" s="52" t="s">
        <v>148</v>
      </c>
      <c r="B82" s="67" t="s">
        <v>149</v>
      </c>
      <c r="C82" s="146">
        <v>158.08755</v>
      </c>
      <c r="D82" s="181">
        <v>169.554537</v>
      </c>
      <c r="E82" s="146">
        <v>158.235546</v>
      </c>
      <c r="F82" s="147">
        <v>170.051344</v>
      </c>
      <c r="G82" s="54">
        <v>100.09361648023516</v>
      </c>
      <c r="H82" s="55">
        <v>100.29300719921166</v>
      </c>
      <c r="I82" s="35"/>
      <c r="J82" s="35"/>
      <c r="K82" s="42"/>
      <c r="L82" s="43"/>
      <c r="M82" s="43"/>
      <c r="N82" s="43"/>
    </row>
    <row r="83" spans="1:14" s="26" customFormat="1" ht="12.75" customHeight="1">
      <c r="A83" s="44" t="s">
        <v>150</v>
      </c>
      <c r="B83" s="68" t="s">
        <v>151</v>
      </c>
      <c r="C83" s="141">
        <v>146.313578</v>
      </c>
      <c r="D83" s="182">
        <v>115.926384</v>
      </c>
      <c r="E83" s="141">
        <v>89.693901</v>
      </c>
      <c r="F83" s="142">
        <v>128.375061</v>
      </c>
      <c r="G83" s="57">
        <v>61.302513564393855</v>
      </c>
      <c r="H83" s="47">
        <v>110.73843293516339</v>
      </c>
      <c r="I83" s="35"/>
      <c r="J83" s="35"/>
      <c r="K83" s="42"/>
      <c r="L83" s="43"/>
      <c r="M83" s="43"/>
      <c r="N83" s="43"/>
    </row>
    <row r="84" spans="1:14" s="26" customFormat="1" ht="12.75" customHeight="1">
      <c r="A84" s="48" t="s">
        <v>152</v>
      </c>
      <c r="B84" s="58" t="s">
        <v>153</v>
      </c>
      <c r="C84" s="143">
        <v>838.933319</v>
      </c>
      <c r="D84" s="183">
        <v>1455.726345</v>
      </c>
      <c r="E84" s="143">
        <v>810.507648</v>
      </c>
      <c r="F84" s="144">
        <v>1418.727914</v>
      </c>
      <c r="G84" s="50">
        <v>96.61168887249787</v>
      </c>
      <c r="H84" s="51">
        <v>97.45842128040898</v>
      </c>
      <c r="I84" s="35"/>
      <c r="J84" s="35"/>
      <c r="K84" s="42"/>
      <c r="L84" s="43"/>
      <c r="M84" s="43"/>
      <c r="N84" s="43"/>
    </row>
    <row r="85" spans="1:14" s="26" customFormat="1" ht="12.75" customHeight="1">
      <c r="A85" s="48" t="s">
        <v>154</v>
      </c>
      <c r="B85" s="58" t="s">
        <v>155</v>
      </c>
      <c r="C85" s="143">
        <v>623.347432</v>
      </c>
      <c r="D85" s="183">
        <v>655.887793</v>
      </c>
      <c r="E85" s="143">
        <v>613.677068</v>
      </c>
      <c r="F85" s="144">
        <v>637.096263</v>
      </c>
      <c r="G85" s="50">
        <v>98.44863979482953</v>
      </c>
      <c r="H85" s="51">
        <v>97.13494744062115</v>
      </c>
      <c r="I85" s="35"/>
      <c r="J85" s="35"/>
      <c r="K85" s="42"/>
      <c r="L85" s="43"/>
      <c r="M85" s="43"/>
      <c r="N85" s="43"/>
    </row>
    <row r="86" spans="1:14" s="26" customFormat="1" ht="12.75" customHeight="1">
      <c r="A86" s="48" t="s">
        <v>156</v>
      </c>
      <c r="B86" s="58" t="s">
        <v>157</v>
      </c>
      <c r="C86" s="143">
        <v>413.769837</v>
      </c>
      <c r="D86" s="183">
        <v>348.190638</v>
      </c>
      <c r="E86" s="143">
        <v>250.006237</v>
      </c>
      <c r="F86" s="144">
        <v>210.092401</v>
      </c>
      <c r="G86" s="50">
        <v>60.42157128046045</v>
      </c>
      <c r="H86" s="51">
        <v>60.33832563872669</v>
      </c>
      <c r="I86" s="35"/>
      <c r="J86" s="35"/>
      <c r="K86" s="42"/>
      <c r="L86" s="43"/>
      <c r="M86" s="43"/>
      <c r="N86" s="43"/>
    </row>
    <row r="87" spans="1:14" s="26" customFormat="1" ht="12.75" customHeight="1">
      <c r="A87" s="48" t="s">
        <v>158</v>
      </c>
      <c r="B87" s="58" t="s">
        <v>159</v>
      </c>
      <c r="C87" s="143">
        <v>45.541061</v>
      </c>
      <c r="D87" s="183">
        <v>22.04158</v>
      </c>
      <c r="E87" s="143">
        <v>58.028059</v>
      </c>
      <c r="F87" s="144">
        <v>43.504904</v>
      </c>
      <c r="G87" s="50">
        <v>127.41920747081407</v>
      </c>
      <c r="H87" s="51">
        <v>197.37652200976518</v>
      </c>
      <c r="I87" s="35"/>
      <c r="J87" s="35"/>
      <c r="K87" s="42"/>
      <c r="L87" s="43"/>
      <c r="M87" s="43"/>
      <c r="N87" s="43"/>
    </row>
    <row r="88" spans="1:14" s="26" customFormat="1" ht="12.75" customHeight="1">
      <c r="A88" s="48" t="s">
        <v>160</v>
      </c>
      <c r="B88" s="58" t="s">
        <v>161</v>
      </c>
      <c r="C88" s="143">
        <v>218.386849</v>
      </c>
      <c r="D88" s="183">
        <v>337.766294</v>
      </c>
      <c r="E88" s="143">
        <v>237.246117</v>
      </c>
      <c r="F88" s="144">
        <v>359.694867</v>
      </c>
      <c r="G88" s="50">
        <v>108.63571597207302</v>
      </c>
      <c r="H88" s="51">
        <v>106.4922324665113</v>
      </c>
      <c r="I88" s="35"/>
      <c r="J88" s="35"/>
      <c r="K88" s="42"/>
      <c r="L88" s="43"/>
      <c r="M88" s="43"/>
      <c r="N88" s="43"/>
    </row>
    <row r="89" spans="1:14" s="26" customFormat="1" ht="12.75" customHeight="1">
      <c r="A89" s="48" t="s">
        <v>162</v>
      </c>
      <c r="B89" s="58" t="s">
        <v>163</v>
      </c>
      <c r="C89" s="143">
        <v>2.858306</v>
      </c>
      <c r="D89" s="183">
        <v>2.389209</v>
      </c>
      <c r="E89" s="143">
        <v>1.896735</v>
      </c>
      <c r="F89" s="144">
        <v>4.293499</v>
      </c>
      <c r="G89" s="50">
        <v>66.35871036900879</v>
      </c>
      <c r="H89" s="51">
        <v>179.7037848091146</v>
      </c>
      <c r="I89" s="35"/>
      <c r="J89" s="35"/>
      <c r="K89" s="42"/>
      <c r="L89" s="43"/>
      <c r="M89" s="43"/>
      <c r="N89" s="43"/>
    </row>
    <row r="90" spans="1:14" s="26" customFormat="1" ht="12.75" customHeight="1">
      <c r="A90" s="48" t="s">
        <v>164</v>
      </c>
      <c r="B90" s="58" t="s">
        <v>165</v>
      </c>
      <c r="C90" s="143">
        <v>37.332604</v>
      </c>
      <c r="D90" s="183">
        <v>17.594987</v>
      </c>
      <c r="E90" s="143">
        <v>33.210587</v>
      </c>
      <c r="F90" s="144">
        <v>20.302211</v>
      </c>
      <c r="G90" s="50">
        <v>88.958667335394</v>
      </c>
      <c r="H90" s="51">
        <v>115.38633702883668</v>
      </c>
      <c r="I90" s="35"/>
      <c r="J90" s="35"/>
      <c r="K90" s="42"/>
      <c r="L90" s="43"/>
      <c r="M90" s="43"/>
      <c r="N90" s="43"/>
    </row>
    <row r="91" spans="1:14" s="26" customFormat="1" ht="12.75" customHeight="1">
      <c r="A91" s="59" t="s">
        <v>166</v>
      </c>
      <c r="B91" s="60" t="s">
        <v>167</v>
      </c>
      <c r="C91" s="148">
        <v>16.854279</v>
      </c>
      <c r="D91" s="184">
        <v>3.373948</v>
      </c>
      <c r="E91" s="148">
        <v>37.725349</v>
      </c>
      <c r="F91" s="149">
        <v>31.974158</v>
      </c>
      <c r="G91" s="61">
        <v>223.83247008074335</v>
      </c>
      <c r="H91" s="62">
        <v>947.6778539562554</v>
      </c>
      <c r="I91" s="35"/>
      <c r="J91" s="35"/>
      <c r="K91" s="42"/>
      <c r="L91" s="43"/>
      <c r="M91" s="43"/>
      <c r="N91" s="43"/>
    </row>
    <row r="92" spans="1:14" s="26" customFormat="1" ht="12.75" customHeight="1">
      <c r="A92" s="63" t="s">
        <v>168</v>
      </c>
      <c r="B92" s="64" t="s">
        <v>169</v>
      </c>
      <c r="C92" s="150">
        <v>8.21581</v>
      </c>
      <c r="D92" s="185">
        <v>5.09777</v>
      </c>
      <c r="E92" s="150">
        <v>9.443625</v>
      </c>
      <c r="F92" s="145">
        <v>4.195925</v>
      </c>
      <c r="G92" s="65">
        <v>114.94453985669095</v>
      </c>
      <c r="H92" s="66">
        <v>82.30902924219806</v>
      </c>
      <c r="I92" s="35"/>
      <c r="J92" s="35"/>
      <c r="K92" s="42"/>
      <c r="L92" s="43"/>
      <c r="M92" s="43"/>
      <c r="N92" s="43"/>
    </row>
    <row r="93" spans="1:14" s="26" customFormat="1" ht="12.75" customHeight="1">
      <c r="A93" s="48" t="s">
        <v>170</v>
      </c>
      <c r="B93" s="58" t="s">
        <v>171</v>
      </c>
      <c r="C93" s="143">
        <v>102.38905</v>
      </c>
      <c r="D93" s="183">
        <v>39.525093</v>
      </c>
      <c r="E93" s="143">
        <v>90.326513</v>
      </c>
      <c r="F93" s="144">
        <v>40.066778</v>
      </c>
      <c r="G93" s="50">
        <v>88.21891891759911</v>
      </c>
      <c r="H93" s="51">
        <v>101.3704838088553</v>
      </c>
      <c r="I93" s="35"/>
      <c r="J93" s="35"/>
      <c r="K93" s="42"/>
      <c r="L93" s="43"/>
      <c r="M93" s="43"/>
      <c r="N93" s="43"/>
    </row>
    <row r="94" spans="1:14" s="26" customFormat="1" ht="12.75" customHeight="1">
      <c r="A94" s="48" t="s">
        <v>172</v>
      </c>
      <c r="B94" s="58" t="s">
        <v>173</v>
      </c>
      <c r="C94" s="143">
        <v>223.347904</v>
      </c>
      <c r="D94" s="183">
        <v>220.895661</v>
      </c>
      <c r="E94" s="143">
        <v>214.344693</v>
      </c>
      <c r="F94" s="144">
        <v>232.04715</v>
      </c>
      <c r="G94" s="50">
        <v>95.96897448386173</v>
      </c>
      <c r="H94" s="51">
        <v>105.04830604164741</v>
      </c>
      <c r="I94" s="35"/>
      <c r="J94" s="35"/>
      <c r="K94" s="42"/>
      <c r="L94" s="43"/>
      <c r="M94" s="43"/>
      <c r="N94" s="43"/>
    </row>
    <row r="95" spans="1:14" s="26" customFormat="1" ht="12.75" customHeight="1">
      <c r="A95" s="48" t="s">
        <v>174</v>
      </c>
      <c r="B95" s="58" t="s">
        <v>175</v>
      </c>
      <c r="C95" s="143">
        <v>2630.012406</v>
      </c>
      <c r="D95" s="183">
        <v>2817.3968</v>
      </c>
      <c r="E95" s="143">
        <v>2778.55008</v>
      </c>
      <c r="F95" s="144">
        <v>3101.092542</v>
      </c>
      <c r="G95" s="50">
        <v>105.64779366291705</v>
      </c>
      <c r="H95" s="51">
        <v>110.06942799111576</v>
      </c>
      <c r="I95" s="35"/>
      <c r="J95" s="35"/>
      <c r="K95" s="42"/>
      <c r="L95" s="43"/>
      <c r="M95" s="43"/>
      <c r="N95" s="43"/>
    </row>
    <row r="96" spans="1:14" s="26" customFormat="1" ht="12.75" customHeight="1">
      <c r="A96" s="48" t="s">
        <v>176</v>
      </c>
      <c r="B96" s="58" t="s">
        <v>177</v>
      </c>
      <c r="C96" s="143">
        <v>4262.577524</v>
      </c>
      <c r="D96" s="183">
        <v>5063.957724</v>
      </c>
      <c r="E96" s="143">
        <v>4285.987947</v>
      </c>
      <c r="F96" s="144">
        <v>5248.254078</v>
      </c>
      <c r="G96" s="50">
        <v>100.54920814620236</v>
      </c>
      <c r="H96" s="51">
        <v>103.63937386614724</v>
      </c>
      <c r="I96" s="35"/>
      <c r="J96" s="35"/>
      <c r="K96" s="42"/>
      <c r="L96" s="43"/>
      <c r="M96" s="43"/>
      <c r="N96" s="43"/>
    </row>
    <row r="97" spans="1:14" s="26" customFormat="1" ht="12.75" customHeight="1">
      <c r="A97" s="48" t="s">
        <v>178</v>
      </c>
      <c r="B97" s="58" t="s">
        <v>179</v>
      </c>
      <c r="C97" s="143">
        <v>81.736125</v>
      </c>
      <c r="D97" s="183">
        <v>120.839279</v>
      </c>
      <c r="E97" s="143">
        <v>49.447458</v>
      </c>
      <c r="F97" s="144">
        <v>101.552472</v>
      </c>
      <c r="G97" s="50">
        <v>60.49645490289636</v>
      </c>
      <c r="H97" s="51">
        <v>84.0392899067198</v>
      </c>
      <c r="I97" s="35"/>
      <c r="J97" s="35"/>
      <c r="K97" s="42"/>
      <c r="L97" s="43"/>
      <c r="M97" s="43"/>
      <c r="N97" s="43"/>
    </row>
    <row r="98" spans="1:14" s="26" customFormat="1" ht="12.75" customHeight="1">
      <c r="A98" s="48" t="s">
        <v>180</v>
      </c>
      <c r="B98" s="58" t="s">
        <v>181</v>
      </c>
      <c r="C98" s="143">
        <v>2843.458903</v>
      </c>
      <c r="D98" s="183">
        <v>6154.64618</v>
      </c>
      <c r="E98" s="143">
        <v>2911.912481</v>
      </c>
      <c r="F98" s="144">
        <v>6718.81764</v>
      </c>
      <c r="G98" s="50">
        <v>102.4074052179118</v>
      </c>
      <c r="H98" s="51">
        <v>109.16659452875324</v>
      </c>
      <c r="I98" s="35"/>
      <c r="J98" s="35"/>
      <c r="K98" s="42"/>
      <c r="L98" s="43"/>
      <c r="M98" s="43"/>
      <c r="N98" s="43"/>
    </row>
    <row r="99" spans="1:14" s="26" customFormat="1" ht="12.75" customHeight="1">
      <c r="A99" s="48" t="s">
        <v>182</v>
      </c>
      <c r="B99" s="58" t="s">
        <v>183</v>
      </c>
      <c r="C99" s="143">
        <v>17.481175</v>
      </c>
      <c r="D99" s="183">
        <v>25.525635</v>
      </c>
      <c r="E99" s="143">
        <v>26.353358</v>
      </c>
      <c r="F99" s="144">
        <v>5.596866</v>
      </c>
      <c r="G99" s="50">
        <v>150.75278406628846</v>
      </c>
      <c r="H99" s="51">
        <v>21.92645158484794</v>
      </c>
      <c r="I99" s="35"/>
      <c r="J99" s="35"/>
      <c r="K99" s="42"/>
      <c r="L99" s="43"/>
      <c r="M99" s="43"/>
      <c r="N99" s="43"/>
    </row>
    <row r="100" spans="1:14" s="26" customFormat="1" ht="12.75" customHeight="1">
      <c r="A100" s="48" t="s">
        <v>184</v>
      </c>
      <c r="B100" s="58" t="s">
        <v>185</v>
      </c>
      <c r="C100" s="143">
        <v>3.047844</v>
      </c>
      <c r="D100" s="183">
        <v>12.018543</v>
      </c>
      <c r="E100" s="143">
        <v>1.335758</v>
      </c>
      <c r="F100" s="144">
        <v>1.905324</v>
      </c>
      <c r="G100" s="50">
        <v>43.826324444426945</v>
      </c>
      <c r="H100" s="51">
        <v>15.853202838314095</v>
      </c>
      <c r="I100" s="35"/>
      <c r="J100" s="35"/>
      <c r="K100" s="42"/>
      <c r="L100" s="43"/>
      <c r="M100" s="43"/>
      <c r="N100" s="43"/>
    </row>
    <row r="101" spans="1:14" s="26" customFormat="1" ht="12.75" customHeight="1">
      <c r="A101" s="52" t="s">
        <v>186</v>
      </c>
      <c r="B101" s="67" t="s">
        <v>187</v>
      </c>
      <c r="C101" s="146">
        <v>962.732599</v>
      </c>
      <c r="D101" s="181">
        <v>270.994382</v>
      </c>
      <c r="E101" s="146">
        <v>1047.54474</v>
      </c>
      <c r="F101" s="147">
        <v>273.680262</v>
      </c>
      <c r="G101" s="54">
        <v>108.80952209243722</v>
      </c>
      <c r="H101" s="55">
        <v>100.99112017753936</v>
      </c>
      <c r="I101" s="35"/>
      <c r="J101" s="35"/>
      <c r="K101" s="42"/>
      <c r="L101" s="43"/>
      <c r="M101" s="43"/>
      <c r="N101" s="43"/>
    </row>
    <row r="102" spans="1:14" s="26" customFormat="1" ht="12.75" customHeight="1">
      <c r="A102" s="44" t="s">
        <v>188</v>
      </c>
      <c r="B102" s="68" t="s">
        <v>189</v>
      </c>
      <c r="C102" s="141">
        <v>14.556034</v>
      </c>
      <c r="D102" s="182">
        <v>6.66773</v>
      </c>
      <c r="E102" s="141">
        <v>14.218284</v>
      </c>
      <c r="F102" s="142">
        <v>6.963805</v>
      </c>
      <c r="G102" s="57">
        <v>97.67965642289651</v>
      </c>
      <c r="H102" s="47">
        <v>104.44041675352781</v>
      </c>
      <c r="I102" s="35"/>
      <c r="J102" s="35"/>
      <c r="K102" s="42"/>
      <c r="L102" s="43"/>
      <c r="M102" s="43"/>
      <c r="N102" s="43"/>
    </row>
    <row r="103" spans="1:14" s="26" customFormat="1" ht="12.75" customHeight="1">
      <c r="A103" s="48" t="s">
        <v>190</v>
      </c>
      <c r="B103" s="58" t="s">
        <v>191</v>
      </c>
      <c r="C103" s="143">
        <v>4.726921</v>
      </c>
      <c r="D103" s="183">
        <v>0.435145</v>
      </c>
      <c r="E103" s="143">
        <v>1.408302</v>
      </c>
      <c r="F103" s="144">
        <v>1.574816</v>
      </c>
      <c r="G103" s="50">
        <v>29.793220576354035</v>
      </c>
      <c r="H103" s="51">
        <v>361.9060313228924</v>
      </c>
      <c r="I103" s="35"/>
      <c r="J103" s="35"/>
      <c r="K103" s="42"/>
      <c r="L103" s="43"/>
      <c r="M103" s="43"/>
      <c r="N103" s="43"/>
    </row>
    <row r="104" spans="1:14" s="26" customFormat="1" ht="12.75" customHeight="1">
      <c r="A104" s="48" t="s">
        <v>192</v>
      </c>
      <c r="B104" s="58" t="s">
        <v>193</v>
      </c>
      <c r="C104" s="143">
        <v>4.66</v>
      </c>
      <c r="D104" s="183">
        <v>8.793856</v>
      </c>
      <c r="E104" s="143">
        <v>7.142609</v>
      </c>
      <c r="F104" s="144">
        <v>5.361448</v>
      </c>
      <c r="G104" s="50">
        <v>153.2748712446352</v>
      </c>
      <c r="H104" s="51">
        <v>60.968112282029644</v>
      </c>
      <c r="I104" s="35"/>
      <c r="J104" s="35"/>
      <c r="K104" s="42"/>
      <c r="L104" s="43"/>
      <c r="M104" s="43"/>
      <c r="N104" s="43"/>
    </row>
    <row r="105" spans="1:14" s="26" customFormat="1" ht="12.75" customHeight="1">
      <c r="A105" s="48" t="s">
        <v>194</v>
      </c>
      <c r="B105" s="58" t="s">
        <v>195</v>
      </c>
      <c r="C105" s="143">
        <v>347.627949</v>
      </c>
      <c r="D105" s="183">
        <v>465.466856</v>
      </c>
      <c r="E105" s="143">
        <v>357.938203</v>
      </c>
      <c r="F105" s="144">
        <v>487.105389</v>
      </c>
      <c r="G105" s="50">
        <v>102.9658875328232</v>
      </c>
      <c r="H105" s="51">
        <v>104.64878062123503</v>
      </c>
      <c r="I105" s="35"/>
      <c r="J105" s="35"/>
      <c r="K105" s="42"/>
      <c r="L105" s="43"/>
      <c r="M105" s="43"/>
      <c r="N105" s="43"/>
    </row>
    <row r="106" spans="1:14" s="26" customFormat="1" ht="12.75" customHeight="1">
      <c r="A106" s="48" t="s">
        <v>196</v>
      </c>
      <c r="B106" s="58" t="s">
        <v>197</v>
      </c>
      <c r="C106" s="143">
        <v>98.228692</v>
      </c>
      <c r="D106" s="183">
        <v>88.611815</v>
      </c>
      <c r="E106" s="143">
        <v>87.090975</v>
      </c>
      <c r="F106" s="144">
        <v>98.128239</v>
      </c>
      <c r="G106" s="50">
        <v>88.66144221893946</v>
      </c>
      <c r="H106" s="51">
        <v>110.73945274679227</v>
      </c>
      <c r="I106" s="35"/>
      <c r="J106" s="35"/>
      <c r="K106" s="42"/>
      <c r="L106" s="43"/>
      <c r="M106" s="43"/>
      <c r="N106" s="43"/>
    </row>
    <row r="107" spans="1:14" s="26" customFormat="1" ht="12.75" customHeight="1">
      <c r="A107" s="48" t="s">
        <v>198</v>
      </c>
      <c r="B107" s="58" t="s">
        <v>199</v>
      </c>
      <c r="C107" s="143">
        <v>81.229018</v>
      </c>
      <c r="D107" s="183">
        <v>124.864006</v>
      </c>
      <c r="E107" s="143">
        <v>92.282364</v>
      </c>
      <c r="F107" s="144">
        <v>122.292309</v>
      </c>
      <c r="G107" s="50">
        <v>113.60763218878259</v>
      </c>
      <c r="H107" s="51">
        <v>97.9404016558623</v>
      </c>
      <c r="I107" s="35"/>
      <c r="J107" s="35"/>
      <c r="K107" s="42"/>
      <c r="L107" s="43"/>
      <c r="M107" s="43"/>
      <c r="N107" s="43"/>
    </row>
    <row r="108" spans="1:14" s="26" customFormat="1" ht="12.75" customHeight="1">
      <c r="A108" s="48" t="s">
        <v>200</v>
      </c>
      <c r="B108" s="58" t="s">
        <v>201</v>
      </c>
      <c r="C108" s="143">
        <v>0.513307</v>
      </c>
      <c r="D108" s="183">
        <v>0.245175</v>
      </c>
      <c r="E108" s="143">
        <v>0.377898</v>
      </c>
      <c r="F108" s="144">
        <v>0.065974</v>
      </c>
      <c r="G108" s="50">
        <v>73.62027013074048</v>
      </c>
      <c r="H108" s="51">
        <v>26.908942592026104</v>
      </c>
      <c r="I108" s="35"/>
      <c r="J108" s="35"/>
      <c r="K108" s="42"/>
      <c r="L108" s="43"/>
      <c r="M108" s="43"/>
      <c r="N108" s="43"/>
    </row>
    <row r="109" spans="1:14" s="26" customFormat="1" ht="12.75" customHeight="1">
      <c r="A109" s="52">
        <v>98</v>
      </c>
      <c r="B109" s="58" t="s">
        <v>204</v>
      </c>
      <c r="C109" s="143">
        <v>0.518242</v>
      </c>
      <c r="D109" s="183">
        <v>0.429209</v>
      </c>
      <c r="E109" s="143">
        <v>0.007636</v>
      </c>
      <c r="F109" s="144">
        <v>1.6E-05</v>
      </c>
      <c r="G109" s="50">
        <v>1.473442908911281</v>
      </c>
      <c r="H109" s="51">
        <v>0.003727787627938836</v>
      </c>
      <c r="I109" s="35"/>
      <c r="J109" s="35"/>
      <c r="K109" s="42"/>
      <c r="L109" s="43"/>
      <c r="M109" s="43"/>
      <c r="N109" s="43"/>
    </row>
    <row r="110" spans="1:14" s="26" customFormat="1" ht="12.75" customHeight="1">
      <c r="A110" s="59">
        <v>99</v>
      </c>
      <c r="B110" s="60" t="s">
        <v>202</v>
      </c>
      <c r="C110" s="148">
        <v>42.18804</v>
      </c>
      <c r="D110" s="184">
        <v>16.603519</v>
      </c>
      <c r="E110" s="148">
        <v>31.264839</v>
      </c>
      <c r="F110" s="149">
        <v>10.861475</v>
      </c>
      <c r="G110" s="61">
        <v>74.1082994137675</v>
      </c>
      <c r="H110" s="62">
        <v>65.4167047359057</v>
      </c>
      <c r="I110" s="35"/>
      <c r="J110" s="35"/>
      <c r="K110" s="42"/>
      <c r="L110" s="43"/>
      <c r="M110" s="43"/>
      <c r="N110" s="43"/>
    </row>
    <row r="111" spans="1:10" ht="12.75">
      <c r="A111" s="70"/>
      <c r="B111" s="70"/>
      <c r="C111" s="70"/>
      <c r="D111" s="70"/>
      <c r="I111" s="72"/>
      <c r="J111" s="72"/>
    </row>
    <row r="112" spans="1:8" s="73" customFormat="1" ht="21" customHeight="1">
      <c r="A112" s="189" t="s">
        <v>225</v>
      </c>
      <c r="B112" s="189"/>
      <c r="C112" s="189"/>
      <c r="D112" s="189"/>
      <c r="E112" s="189"/>
      <c r="F112" s="189"/>
      <c r="G112" s="189"/>
      <c r="H112" s="189"/>
    </row>
    <row r="113" s="73" customFormat="1" ht="11.25">
      <c r="A113" s="73" t="s">
        <v>203</v>
      </c>
    </row>
  </sheetData>
  <sheetProtection/>
  <mergeCells count="3">
    <mergeCell ref="A112:H112"/>
    <mergeCell ref="C8:D8"/>
    <mergeCell ref="E8:F8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9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14" sqref="A114"/>
    </sheetView>
  </sheetViews>
  <sheetFormatPr defaultColWidth="9.00390625" defaultRowHeight="12.75"/>
  <cols>
    <col min="1" max="1" width="3.125" style="74" customWidth="1"/>
    <col min="2" max="2" width="41.75390625" style="8" customWidth="1"/>
    <col min="3" max="7" width="10.125" style="72" customWidth="1"/>
    <col min="8" max="9" width="10.125" style="102" customWidth="1"/>
    <col min="10" max="10" width="8.00390625" style="84" bestFit="1" customWidth="1"/>
    <col min="11" max="12" width="6.75390625" style="71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3"/>
      <c r="D1" s="83"/>
      <c r="E1" s="84"/>
      <c r="F1" s="84"/>
      <c r="G1" s="85"/>
      <c r="H1" s="85"/>
      <c r="I1" s="85"/>
      <c r="J1" s="83"/>
      <c r="K1" s="5"/>
      <c r="L1" s="6"/>
      <c r="M1" s="7"/>
      <c r="N1" s="7"/>
    </row>
    <row r="2" spans="1:14" ht="15" customHeight="1">
      <c r="A2" s="10" t="s">
        <v>1</v>
      </c>
      <c r="B2" s="2"/>
      <c r="C2" s="83"/>
      <c r="D2" s="83"/>
      <c r="E2" s="86"/>
      <c r="F2" s="97"/>
      <c r="G2" s="87"/>
      <c r="H2" s="125"/>
      <c r="I2" s="125"/>
      <c r="J2" s="83"/>
      <c r="K2" s="13"/>
      <c r="L2" s="14"/>
      <c r="M2" s="15"/>
      <c r="N2" s="15"/>
    </row>
    <row r="3" spans="1:14" ht="18" customHeight="1">
      <c r="A3" s="10"/>
      <c r="B3" s="2"/>
      <c r="C3" s="83"/>
      <c r="D3" s="83"/>
      <c r="E3" s="86"/>
      <c r="F3" s="97"/>
      <c r="G3" s="87"/>
      <c r="H3" s="125"/>
      <c r="I3" s="125"/>
      <c r="J3" s="83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máj 2013  (a rovnaké obdobie roku 2012)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213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6"/>
      <c r="D6" s="86"/>
      <c r="E6" s="86"/>
      <c r="F6" s="97"/>
      <c r="G6" s="124" t="s">
        <v>212</v>
      </c>
      <c r="H6" s="88"/>
      <c r="I6" s="88"/>
      <c r="J6" s="86"/>
      <c r="K6" s="3"/>
      <c r="L6" s="14"/>
      <c r="M6" s="15"/>
      <c r="N6" s="15"/>
    </row>
    <row r="7" spans="1:14" ht="6" customHeight="1">
      <c r="A7" s="22"/>
      <c r="B7" s="11"/>
      <c r="C7" s="86"/>
      <c r="D7" s="86"/>
      <c r="E7" s="86"/>
      <c r="F7" s="97"/>
      <c r="G7" s="89"/>
      <c r="H7" s="98"/>
      <c r="I7" s="98"/>
      <c r="J7" s="86"/>
      <c r="K7" s="3"/>
      <c r="L7" s="3"/>
      <c r="M7" s="15"/>
      <c r="N7" s="15"/>
    </row>
    <row r="8" spans="1:12" s="26" customFormat="1" ht="12.75" customHeight="1">
      <c r="A8" s="24" t="s">
        <v>3</v>
      </c>
      <c r="B8" s="75" t="s">
        <v>4</v>
      </c>
      <c r="C8" s="192" t="str">
        <f>SR_HS2!C8</f>
        <v>jan. - máj 2012</v>
      </c>
      <c r="D8" s="195"/>
      <c r="E8" s="192" t="str">
        <f>SR_HS2!E8</f>
        <v>jan. - máj 2013</v>
      </c>
      <c r="F8" s="193"/>
      <c r="G8" s="193"/>
      <c r="H8" s="194"/>
      <c r="I8" s="126" t="s">
        <v>215</v>
      </c>
      <c r="J8" s="121"/>
      <c r="K8" s="76" t="s">
        <v>214</v>
      </c>
      <c r="L8" s="25"/>
    </row>
    <row r="9" spans="1:12" s="26" customFormat="1" ht="12.75">
      <c r="A9" s="27" t="s">
        <v>5</v>
      </c>
      <c r="B9" s="28"/>
      <c r="C9" s="93" t="s">
        <v>6</v>
      </c>
      <c r="D9" s="94" t="s">
        <v>7</v>
      </c>
      <c r="E9" s="93" t="s">
        <v>6</v>
      </c>
      <c r="F9" s="119" t="s">
        <v>210</v>
      </c>
      <c r="G9" s="96" t="s">
        <v>7</v>
      </c>
      <c r="H9" s="119" t="s">
        <v>210</v>
      </c>
      <c r="I9" s="95" t="s">
        <v>209</v>
      </c>
      <c r="J9" s="122"/>
      <c r="K9" s="93" t="s">
        <v>6</v>
      </c>
      <c r="L9" s="94" t="s">
        <v>7</v>
      </c>
    </row>
    <row r="10" spans="1:12" s="26" customFormat="1" ht="6.75" customHeight="1">
      <c r="A10" s="29"/>
      <c r="B10" s="29"/>
      <c r="C10" s="30"/>
      <c r="D10" s="31"/>
      <c r="E10" s="30"/>
      <c r="F10" s="30"/>
      <c r="G10" s="31"/>
      <c r="H10" s="99"/>
      <c r="I10" s="99"/>
      <c r="J10" s="128"/>
      <c r="K10" s="30"/>
      <c r="L10" s="30"/>
    </row>
    <row r="11" spans="1:18" s="37" customFormat="1" ht="12.75" customHeight="1">
      <c r="A11" s="32"/>
      <c r="B11" s="33" t="s">
        <v>8</v>
      </c>
      <c r="C11" s="139">
        <f>SR_HS2!C11</f>
        <v>23852.677669000004</v>
      </c>
      <c r="D11" s="140">
        <f>SR_HS2!D11</f>
        <v>25390.343442</v>
      </c>
      <c r="E11" s="139">
        <f>SR_HS2!E11</f>
        <v>23982.173515999995</v>
      </c>
      <c r="F11" s="120">
        <v>1</v>
      </c>
      <c r="G11" s="132">
        <f>SR_HS2!F11</f>
        <v>26516.37230000001</v>
      </c>
      <c r="H11" s="120">
        <v>1</v>
      </c>
      <c r="I11" s="188">
        <f>G11-E11</f>
        <v>2534.1987840000147</v>
      </c>
      <c r="J11" s="134">
        <f>SUM(J14:J23)</f>
        <v>194.2267079999992</v>
      </c>
      <c r="K11" s="34">
        <f>SR_HS2!G11</f>
        <v>100.54289857431095</v>
      </c>
      <c r="L11" s="34">
        <f>SR_HS2!H11</f>
        <v>104.4348705269475</v>
      </c>
      <c r="M11" s="35"/>
      <c r="N11" s="35"/>
      <c r="O11" s="36"/>
      <c r="P11" s="36"/>
      <c r="Q11" s="36"/>
      <c r="R11" s="36"/>
    </row>
    <row r="12" spans="1:18" s="37" customFormat="1" ht="6.75" customHeight="1">
      <c r="A12" s="77"/>
      <c r="B12" s="36"/>
      <c r="C12" s="130"/>
      <c r="D12" s="131"/>
      <c r="E12" s="130"/>
      <c r="F12" s="90"/>
      <c r="G12" s="131"/>
      <c r="H12" s="100"/>
      <c r="I12" s="133"/>
      <c r="J12" s="135"/>
      <c r="K12" s="78"/>
      <c r="L12" s="78"/>
      <c r="M12" s="35"/>
      <c r="N12" s="35"/>
      <c r="O12" s="36"/>
      <c r="P12" s="36"/>
      <c r="Q12" s="36"/>
      <c r="R12" s="36"/>
    </row>
    <row r="13" spans="1:18" s="26" customFormat="1" ht="13.5" customHeight="1">
      <c r="A13" s="79" t="s">
        <v>205</v>
      </c>
      <c r="B13" s="80" t="s">
        <v>206</v>
      </c>
      <c r="C13" s="171" t="s">
        <v>216</v>
      </c>
      <c r="D13" s="172" t="s">
        <v>217</v>
      </c>
      <c r="E13" s="173" t="s">
        <v>218</v>
      </c>
      <c r="F13" s="174" t="s">
        <v>219</v>
      </c>
      <c r="G13" s="175" t="s">
        <v>220</v>
      </c>
      <c r="H13" s="174" t="s">
        <v>221</v>
      </c>
      <c r="I13" s="176" t="s">
        <v>222</v>
      </c>
      <c r="J13" s="177" t="s">
        <v>211</v>
      </c>
      <c r="K13" s="178" t="s">
        <v>207</v>
      </c>
      <c r="L13" s="178" t="s">
        <v>208</v>
      </c>
      <c r="M13" s="35"/>
      <c r="N13" s="35"/>
      <c r="O13" s="42"/>
      <c r="P13" s="43"/>
      <c r="Q13" s="43"/>
      <c r="R13" s="43"/>
    </row>
    <row r="14" spans="1:18" s="26" customFormat="1" ht="12.75" customHeight="1">
      <c r="A14" s="44" t="str">
        <f>SR_HS2!A96</f>
        <v>85</v>
      </c>
      <c r="B14" s="68" t="str">
        <f>SR_HS2!B96</f>
        <v>  Elektrické stroje, prístroje a zariadenia a ich časti a súčasti</v>
      </c>
      <c r="C14" s="141">
        <f>SR_HS2!C96</f>
        <v>4262.577524</v>
      </c>
      <c r="D14" s="151">
        <f>SR_HS2!D96</f>
        <v>5063.957724</v>
      </c>
      <c r="E14" s="152">
        <f>SR_HS2!E96</f>
        <v>4285.987947</v>
      </c>
      <c r="F14" s="105">
        <f aca="true" t="shared" si="0" ref="F14:F45">E14/$E$11*100</f>
        <v>17.87155757229657</v>
      </c>
      <c r="G14" s="142">
        <f>SR_HS2!F96</f>
        <v>5248.254078</v>
      </c>
      <c r="H14" s="110">
        <f aca="true" t="shared" si="1" ref="H14:H45">G14/$G$11*100</f>
        <v>19.79250411263836</v>
      </c>
      <c r="I14" s="166">
        <f aca="true" t="shared" si="2" ref="I14:I45">G14-E14</f>
        <v>962.2661310000003</v>
      </c>
      <c r="J14" s="136">
        <f aca="true" t="shared" si="3" ref="J14:J45">E14-C14</f>
        <v>23.410422999999355</v>
      </c>
      <c r="K14" s="113">
        <f>SR_HS2!G96</f>
        <v>100.54920814620236</v>
      </c>
      <c r="L14" s="47">
        <f>SR_HS2!H96</f>
        <v>103.63937386614724</v>
      </c>
      <c r="M14" s="35"/>
      <c r="N14" s="35"/>
      <c r="O14" s="42"/>
      <c r="P14" s="43"/>
      <c r="Q14" s="43"/>
      <c r="R14" s="43"/>
    </row>
    <row r="15" spans="1:18" s="26" customFormat="1" ht="12.75" customHeight="1">
      <c r="A15" s="48" t="str">
        <f>SR_HS2!A98</f>
        <v>87</v>
      </c>
      <c r="B15" s="58" t="str">
        <f>SR_HS2!B98</f>
        <v>  Vozidlá, iné ako koľajové, ich časti a príslušenstvo</v>
      </c>
      <c r="C15" s="143">
        <f>SR_HS2!C98</f>
        <v>2843.458903</v>
      </c>
      <c r="D15" s="153">
        <f>SR_HS2!D98</f>
        <v>6154.64618</v>
      </c>
      <c r="E15" s="154">
        <f>SR_HS2!E98</f>
        <v>2911.912481</v>
      </c>
      <c r="F15" s="179">
        <f t="shared" si="0"/>
        <v>12.14198737682088</v>
      </c>
      <c r="G15" s="144">
        <f>SR_HS2!F98</f>
        <v>6718.81764</v>
      </c>
      <c r="H15" s="180">
        <f t="shared" si="1"/>
        <v>25.338374208903367</v>
      </c>
      <c r="I15" s="167">
        <f t="shared" si="2"/>
        <v>3806.9051590000004</v>
      </c>
      <c r="J15" s="137">
        <f t="shared" si="3"/>
        <v>68.45357799999965</v>
      </c>
      <c r="K15" s="114">
        <f>SR_HS2!G98</f>
        <v>102.4074052179118</v>
      </c>
      <c r="L15" s="51">
        <f>SR_HS2!H98</f>
        <v>109.16659452875324</v>
      </c>
      <c r="M15" s="35"/>
      <c r="N15" s="35"/>
      <c r="O15" s="42"/>
      <c r="P15" s="43"/>
      <c r="Q15" s="43"/>
      <c r="R15" s="43"/>
    </row>
    <row r="16" spans="1:18" s="26" customFormat="1" ht="12.75" customHeight="1">
      <c r="A16" s="48" t="str">
        <f>SR_HS2!A95</f>
        <v>84</v>
      </c>
      <c r="B16" s="58" t="str">
        <f>SR_HS2!B95</f>
        <v>  Jadrové reaktory, kotly, stroje, prístroje, zariadenia; ich časti, súčasti</v>
      </c>
      <c r="C16" s="143">
        <f>SR_HS2!C95</f>
        <v>2630.012406</v>
      </c>
      <c r="D16" s="153">
        <f>SR_HS2!D95</f>
        <v>2817.3968</v>
      </c>
      <c r="E16" s="154">
        <f>SR_HS2!E95</f>
        <v>2778.55008</v>
      </c>
      <c r="F16" s="103">
        <f t="shared" si="0"/>
        <v>11.585897659135261</v>
      </c>
      <c r="G16" s="144">
        <f>SR_HS2!F95</f>
        <v>3101.092542</v>
      </c>
      <c r="H16" s="108">
        <f t="shared" si="1"/>
        <v>11.695010565227275</v>
      </c>
      <c r="I16" s="167">
        <f t="shared" si="2"/>
        <v>322.5424619999999</v>
      </c>
      <c r="J16" s="137">
        <f t="shared" si="3"/>
        <v>148.53767400000015</v>
      </c>
      <c r="K16" s="114">
        <f>SR_HS2!G95</f>
        <v>105.64779366291705</v>
      </c>
      <c r="L16" s="51">
        <f>SR_HS2!H95</f>
        <v>110.06942799111576</v>
      </c>
      <c r="M16" s="35"/>
      <c r="N16" s="35"/>
      <c r="O16" s="42"/>
      <c r="P16" s="43"/>
      <c r="Q16" s="43"/>
      <c r="R16" s="43"/>
    </row>
    <row r="17" spans="1:18" s="26" customFormat="1" ht="12.75" customHeight="1">
      <c r="A17" s="48" t="str">
        <f>SR_HS2!A84</f>
        <v>72</v>
      </c>
      <c r="B17" s="58" t="str">
        <f>SR_HS2!B84</f>
        <v>  Železo a oceľ</v>
      </c>
      <c r="C17" s="143">
        <f>SR_HS2!C84</f>
        <v>838.933319</v>
      </c>
      <c r="D17" s="153">
        <f>SR_HS2!D84</f>
        <v>1455.726345</v>
      </c>
      <c r="E17" s="154">
        <f>SR_HS2!E84</f>
        <v>810.507648</v>
      </c>
      <c r="F17" s="103">
        <f t="shared" si="0"/>
        <v>3.3796254849847536</v>
      </c>
      <c r="G17" s="144">
        <f>SR_HS2!F84</f>
        <v>1418.727914</v>
      </c>
      <c r="H17" s="108">
        <f t="shared" si="1"/>
        <v>5.350384652730191</v>
      </c>
      <c r="I17" s="167">
        <f t="shared" si="2"/>
        <v>608.220266</v>
      </c>
      <c r="J17" s="137">
        <f t="shared" si="3"/>
        <v>-28.425670999999966</v>
      </c>
      <c r="K17" s="114">
        <f>SR_HS2!G84</f>
        <v>96.61168887249787</v>
      </c>
      <c r="L17" s="51">
        <f>SR_HS2!H84</f>
        <v>97.45842128040898</v>
      </c>
      <c r="M17" s="35"/>
      <c r="N17" s="35"/>
      <c r="O17" s="42"/>
      <c r="P17" s="43"/>
      <c r="Q17" s="43"/>
      <c r="R17" s="43"/>
    </row>
    <row r="18" spans="1:18" s="26" customFormat="1" ht="12.75" customHeight="1">
      <c r="A18" s="48" t="str">
        <f>SR_HS2!A39</f>
        <v>27</v>
      </c>
      <c r="B18" s="58" t="str">
        <f>SR_HS2!B39</f>
        <v>  Nerastné palivá, minerálne oleje; bitúmenové látky; minerálne  vosky</v>
      </c>
      <c r="C18" s="143">
        <f>SR_HS2!C39</f>
        <v>3019.273766</v>
      </c>
      <c r="D18" s="153">
        <f>SR_HS2!D39</f>
        <v>1312.110268</v>
      </c>
      <c r="E18" s="154">
        <f>SR_HS2!E39</f>
        <v>3017.95556</v>
      </c>
      <c r="F18" s="103">
        <f t="shared" si="0"/>
        <v>12.584161973419691</v>
      </c>
      <c r="G18" s="144">
        <f>SR_HS2!F39</f>
        <v>1620.237441</v>
      </c>
      <c r="H18" s="108">
        <f t="shared" si="1"/>
        <v>6.110328451678888</v>
      </c>
      <c r="I18" s="167">
        <f t="shared" si="2"/>
        <v>-1397.718119</v>
      </c>
      <c r="J18" s="137">
        <f t="shared" si="3"/>
        <v>-1.3182059999999183</v>
      </c>
      <c r="K18" s="114">
        <f>SR_HS2!G39</f>
        <v>99.95634029564181</v>
      </c>
      <c r="L18" s="51">
        <f>SR_HS2!H39</f>
        <v>123.48332914654092</v>
      </c>
      <c r="M18" s="35"/>
      <c r="N18" s="35"/>
      <c r="O18" s="42"/>
      <c r="P18" s="43"/>
      <c r="Q18" s="43"/>
      <c r="R18" s="43"/>
    </row>
    <row r="19" spans="1:18" s="26" customFormat="1" ht="12.75" customHeight="1">
      <c r="A19" s="48" t="str">
        <f>SR_HS2!A51</f>
        <v>39</v>
      </c>
      <c r="B19" s="58" t="str">
        <f>SR_HS2!B51</f>
        <v>  Plasty a výrobky z nich</v>
      </c>
      <c r="C19" s="143">
        <f>SR_HS2!C51</f>
        <v>964.107861</v>
      </c>
      <c r="D19" s="153">
        <f>SR_HS2!D51</f>
        <v>716.331787</v>
      </c>
      <c r="E19" s="154">
        <f>SR_HS2!E51</f>
        <v>948.904287</v>
      </c>
      <c r="F19" s="103">
        <f t="shared" si="0"/>
        <v>3.9567067862590815</v>
      </c>
      <c r="G19" s="144">
        <f>SR_HS2!F51</f>
        <v>748.903393</v>
      </c>
      <c r="H19" s="108">
        <f t="shared" si="1"/>
        <v>2.82430561966427</v>
      </c>
      <c r="I19" s="167">
        <f t="shared" si="2"/>
        <v>-200.0008939999999</v>
      </c>
      <c r="J19" s="137">
        <f t="shared" si="3"/>
        <v>-15.203574000000003</v>
      </c>
      <c r="K19" s="114">
        <f>SR_HS2!G51</f>
        <v>98.42304221187136</v>
      </c>
      <c r="L19" s="51">
        <f>SR_HS2!H51</f>
        <v>104.54699995045733</v>
      </c>
      <c r="M19" s="35"/>
      <c r="N19" s="35"/>
      <c r="O19" s="42"/>
      <c r="P19" s="43"/>
      <c r="Q19" s="43"/>
      <c r="R19" s="43"/>
    </row>
    <row r="20" spans="1:18" s="26" customFormat="1" ht="12.75" customHeight="1">
      <c r="A20" s="48" t="str">
        <f>SR_HS2!A85</f>
        <v>73</v>
      </c>
      <c r="B20" s="58" t="str">
        <f>SR_HS2!B85</f>
        <v>  Predmety zo železa alebo z ocele</v>
      </c>
      <c r="C20" s="143">
        <f>SR_HS2!C85</f>
        <v>623.347432</v>
      </c>
      <c r="D20" s="153">
        <f>SR_HS2!D85</f>
        <v>655.887793</v>
      </c>
      <c r="E20" s="154">
        <f>SR_HS2!E85</f>
        <v>613.677068</v>
      </c>
      <c r="F20" s="103">
        <f t="shared" si="0"/>
        <v>2.558888449333326</v>
      </c>
      <c r="G20" s="144">
        <f>SR_HS2!F85</f>
        <v>637.096263</v>
      </c>
      <c r="H20" s="108">
        <f t="shared" si="1"/>
        <v>2.402652428439466</v>
      </c>
      <c r="I20" s="167">
        <f t="shared" si="2"/>
        <v>23.41919500000006</v>
      </c>
      <c r="J20" s="137">
        <f t="shared" si="3"/>
        <v>-9.670364000000063</v>
      </c>
      <c r="K20" s="114">
        <f>SR_HS2!G85</f>
        <v>98.44863979482953</v>
      </c>
      <c r="L20" s="51">
        <f>SR_HS2!H85</f>
        <v>97.13494744062115</v>
      </c>
      <c r="M20" s="35"/>
      <c r="N20" s="35"/>
      <c r="O20" s="42"/>
      <c r="P20" s="43"/>
      <c r="Q20" s="43"/>
      <c r="R20" s="43"/>
    </row>
    <row r="21" spans="1:18" s="26" customFormat="1" ht="12.75" customHeight="1">
      <c r="A21" s="48" t="str">
        <f>SR_HS2!A52</f>
        <v>40</v>
      </c>
      <c r="B21" s="58" t="str">
        <f>SR_HS2!B52</f>
        <v>  Kaučuk a výrobky z neho</v>
      </c>
      <c r="C21" s="143">
        <f>SR_HS2!C52</f>
        <v>486.545499</v>
      </c>
      <c r="D21" s="153">
        <f>SR_HS2!D52</f>
        <v>650.589096</v>
      </c>
      <c r="E21" s="154">
        <f>SR_HS2!E52</f>
        <v>465.538043</v>
      </c>
      <c r="F21" s="103">
        <f t="shared" si="0"/>
        <v>1.941183699173099</v>
      </c>
      <c r="G21" s="144">
        <f>SR_HS2!F52</f>
        <v>646.166993</v>
      </c>
      <c r="H21" s="108">
        <f t="shared" si="1"/>
        <v>2.4368604637520486</v>
      </c>
      <c r="I21" s="167">
        <f t="shared" si="2"/>
        <v>180.62895000000003</v>
      </c>
      <c r="J21" s="137">
        <f t="shared" si="3"/>
        <v>-21.00745599999999</v>
      </c>
      <c r="K21" s="114">
        <f>SR_HS2!G52</f>
        <v>95.68232446026595</v>
      </c>
      <c r="L21" s="51">
        <f>SR_HS2!H52</f>
        <v>99.32029248150818</v>
      </c>
      <c r="M21" s="35"/>
      <c r="N21" s="35"/>
      <c r="O21" s="42"/>
      <c r="P21" s="43"/>
      <c r="Q21" s="43"/>
      <c r="R21" s="43"/>
    </row>
    <row r="22" spans="1:18" s="26" customFormat="1" ht="12.75" customHeight="1">
      <c r="A22" s="48" t="str">
        <f>SR_HS2!A105</f>
        <v>94</v>
      </c>
      <c r="B22" s="58" t="str">
        <f>SR_HS2!B105</f>
        <v>  Nábytok; posteľoviny; svietidlá; svetelné reklamy; montované stavby</v>
      </c>
      <c r="C22" s="143">
        <f>SR_HS2!C105</f>
        <v>347.627949</v>
      </c>
      <c r="D22" s="153">
        <f>SR_HS2!D105</f>
        <v>465.466856</v>
      </c>
      <c r="E22" s="154">
        <f>SR_HS2!E105</f>
        <v>357.938203</v>
      </c>
      <c r="F22" s="103">
        <f t="shared" si="0"/>
        <v>1.4925177768445268</v>
      </c>
      <c r="G22" s="145">
        <f>SR_HS2!F105</f>
        <v>487.105389</v>
      </c>
      <c r="H22" s="108">
        <f t="shared" si="1"/>
        <v>1.8369986040662125</v>
      </c>
      <c r="I22" s="168">
        <f t="shared" si="2"/>
        <v>129.16718600000002</v>
      </c>
      <c r="J22" s="137">
        <f t="shared" si="3"/>
        <v>10.310253999999986</v>
      </c>
      <c r="K22" s="114">
        <f>SR_HS2!G105</f>
        <v>102.9658875328232</v>
      </c>
      <c r="L22" s="51">
        <f>SR_HS2!H105</f>
        <v>104.64878062123503</v>
      </c>
      <c r="M22" s="35"/>
      <c r="N22" s="35"/>
      <c r="O22" s="42"/>
      <c r="P22" s="43"/>
      <c r="Q22" s="43"/>
      <c r="R22" s="43"/>
    </row>
    <row r="23" spans="1:18" s="26" customFormat="1" ht="12.75" customHeight="1">
      <c r="A23" s="52" t="str">
        <f>SR_HS2!A60</f>
        <v>48</v>
      </c>
      <c r="B23" s="67" t="str">
        <f>SR_HS2!B60</f>
        <v>  Papier, lepenka; výrobky z nich alebo z papierenských vláknin</v>
      </c>
      <c r="C23" s="146">
        <f>SR_HS2!C60</f>
        <v>251.532161</v>
      </c>
      <c r="D23" s="155">
        <f>SR_HS2!D60</f>
        <v>319.617925</v>
      </c>
      <c r="E23" s="156">
        <f>SR_HS2!E60</f>
        <v>270.672211</v>
      </c>
      <c r="F23" s="104">
        <f t="shared" si="0"/>
        <v>1.1286391986923863</v>
      </c>
      <c r="G23" s="147">
        <f>SR_HS2!F60</f>
        <v>327.591497</v>
      </c>
      <c r="H23" s="109">
        <f t="shared" si="1"/>
        <v>1.2354310510265385</v>
      </c>
      <c r="I23" s="169">
        <f t="shared" si="2"/>
        <v>56.919286</v>
      </c>
      <c r="J23" s="138">
        <f t="shared" si="3"/>
        <v>19.140050000000002</v>
      </c>
      <c r="K23" s="115">
        <f>SR_HS2!G60</f>
        <v>107.60938478956574</v>
      </c>
      <c r="L23" s="55">
        <f>SR_HS2!H60</f>
        <v>102.49471990658847</v>
      </c>
      <c r="M23" s="35"/>
      <c r="N23" s="35"/>
      <c r="O23" s="42"/>
      <c r="P23" s="43"/>
      <c r="Q23" s="43"/>
      <c r="R23" s="43"/>
    </row>
    <row r="24" spans="1:18" s="26" customFormat="1" ht="12.75" customHeight="1">
      <c r="A24" s="44" t="str">
        <f>SR_HS2!A56</f>
        <v>44</v>
      </c>
      <c r="B24" s="68" t="str">
        <f>SR_HS2!B56</f>
        <v>  Drevo a výrobky z dreva; drevené uhlie</v>
      </c>
      <c r="C24" s="141">
        <f>SR_HS2!C56</f>
        <v>165.715248</v>
      </c>
      <c r="D24" s="151">
        <f>SR_HS2!D56</f>
        <v>300.928768</v>
      </c>
      <c r="E24" s="152">
        <f>SR_HS2!E56</f>
        <v>191.824448</v>
      </c>
      <c r="F24" s="105">
        <f t="shared" si="0"/>
        <v>0.7998626474452868</v>
      </c>
      <c r="G24" s="142">
        <f>SR_HS2!F56</f>
        <v>294.01071</v>
      </c>
      <c r="H24" s="110">
        <f t="shared" si="1"/>
        <v>1.1087893421982158</v>
      </c>
      <c r="I24" s="166">
        <f t="shared" si="2"/>
        <v>102.18626200000003</v>
      </c>
      <c r="J24" s="136">
        <f t="shared" si="3"/>
        <v>26.109199999999987</v>
      </c>
      <c r="K24" s="116">
        <f>SR_HS2!G56</f>
        <v>115.75546023381023</v>
      </c>
      <c r="L24" s="47">
        <f>SR_HS2!H56</f>
        <v>97.70109782259169</v>
      </c>
      <c r="M24" s="35"/>
      <c r="N24" s="35"/>
      <c r="O24" s="42"/>
      <c r="P24" s="43"/>
      <c r="Q24" s="43"/>
      <c r="R24" s="43"/>
    </row>
    <row r="25" spans="1:18" s="26" customFormat="1" ht="12.75" customHeight="1">
      <c r="A25" s="48" t="str">
        <f>SR_HS2!A76</f>
        <v>64</v>
      </c>
      <c r="B25" s="58" t="str">
        <f>SR_HS2!B76</f>
        <v>  Obuv, gamaše a podobné predmety; časti týchto predmetov</v>
      </c>
      <c r="C25" s="143">
        <f>SR_HS2!C76</f>
        <v>243.961124</v>
      </c>
      <c r="D25" s="153">
        <f>SR_HS2!D76</f>
        <v>372.445445</v>
      </c>
      <c r="E25" s="154">
        <f>SR_HS2!E76</f>
        <v>273.423461</v>
      </c>
      <c r="F25" s="103">
        <f t="shared" si="0"/>
        <v>1.1401112614650304</v>
      </c>
      <c r="G25" s="144">
        <f>SR_HS2!F76</f>
        <v>388.755657</v>
      </c>
      <c r="H25" s="108">
        <f t="shared" si="1"/>
        <v>1.4660966915146225</v>
      </c>
      <c r="I25" s="167">
        <f t="shared" si="2"/>
        <v>115.33219600000001</v>
      </c>
      <c r="J25" s="137">
        <f t="shared" si="3"/>
        <v>29.462336999999962</v>
      </c>
      <c r="K25" s="114">
        <f>SR_HS2!G76</f>
        <v>112.07665242598242</v>
      </c>
      <c r="L25" s="51">
        <f>SR_HS2!H76</f>
        <v>104.37922176763364</v>
      </c>
      <c r="M25" s="35"/>
      <c r="N25" s="35"/>
      <c r="O25" s="42"/>
      <c r="P25" s="43"/>
      <c r="Q25" s="43"/>
      <c r="R25" s="43"/>
    </row>
    <row r="26" spans="1:18" s="26" customFormat="1" ht="12.75" customHeight="1">
      <c r="A26" s="48" t="str">
        <f>SR_HS2!A88</f>
        <v>76</v>
      </c>
      <c r="B26" s="58" t="str">
        <f>SR_HS2!B88</f>
        <v>  Hliník a predmety z hliníka</v>
      </c>
      <c r="C26" s="143">
        <f>SR_HS2!C88</f>
        <v>218.386849</v>
      </c>
      <c r="D26" s="153">
        <f>SR_HS2!D88</f>
        <v>337.766294</v>
      </c>
      <c r="E26" s="154">
        <f>SR_HS2!E88</f>
        <v>237.246117</v>
      </c>
      <c r="F26" s="103">
        <f t="shared" si="0"/>
        <v>0.9892602805234413</v>
      </c>
      <c r="G26" s="144">
        <f>SR_HS2!F88</f>
        <v>359.694867</v>
      </c>
      <c r="H26" s="108">
        <f t="shared" si="1"/>
        <v>1.3565010436966893</v>
      </c>
      <c r="I26" s="167">
        <f t="shared" si="2"/>
        <v>122.44874999999999</v>
      </c>
      <c r="J26" s="137">
        <f t="shared" si="3"/>
        <v>18.859267999999986</v>
      </c>
      <c r="K26" s="114">
        <f>SR_HS2!G88</f>
        <v>108.63571597207302</v>
      </c>
      <c r="L26" s="51">
        <f>SR_HS2!H88</f>
        <v>106.4922324665113</v>
      </c>
      <c r="M26" s="35"/>
      <c r="N26" s="35"/>
      <c r="O26" s="42"/>
      <c r="P26" s="43"/>
      <c r="Q26" s="43"/>
      <c r="R26" s="43"/>
    </row>
    <row r="27" spans="1:18" s="26" customFormat="1" ht="12.75" customHeight="1">
      <c r="A27" s="48" t="str">
        <f>SR_HS2!A101</f>
        <v>90</v>
      </c>
      <c r="B27" s="58" t="str">
        <f>SR_HS2!B101</f>
        <v>  Prístroje optické, fotografické, meracie, kontrolné presné, lekárske</v>
      </c>
      <c r="C27" s="143">
        <f>SR_HS2!C101</f>
        <v>962.732599</v>
      </c>
      <c r="D27" s="153">
        <f>SR_HS2!D101</f>
        <v>270.994382</v>
      </c>
      <c r="E27" s="154">
        <f>SR_HS2!E101</f>
        <v>1047.54474</v>
      </c>
      <c r="F27" s="103">
        <f t="shared" si="0"/>
        <v>4.368014180620943</v>
      </c>
      <c r="G27" s="144">
        <f>SR_HS2!F101</f>
        <v>273.680262</v>
      </c>
      <c r="H27" s="108">
        <f t="shared" si="1"/>
        <v>1.032118039766699</v>
      </c>
      <c r="I27" s="167">
        <f t="shared" si="2"/>
        <v>-773.864478</v>
      </c>
      <c r="J27" s="137">
        <f t="shared" si="3"/>
        <v>84.812141</v>
      </c>
      <c r="K27" s="114">
        <f>SR_HS2!G101</f>
        <v>108.80952209243722</v>
      </c>
      <c r="L27" s="51">
        <f>SR_HS2!H101</f>
        <v>100.99112017753936</v>
      </c>
      <c r="M27" s="35"/>
      <c r="N27" s="35"/>
      <c r="O27" s="42"/>
      <c r="P27" s="43"/>
      <c r="Q27" s="43"/>
      <c r="R27" s="43"/>
    </row>
    <row r="28" spans="1:18" s="26" customFormat="1" ht="12.75" customHeight="1">
      <c r="A28" s="48" t="str">
        <f>SR_HS2!A73</f>
        <v>61</v>
      </c>
      <c r="B28" s="58" t="str">
        <f>SR_HS2!B73</f>
        <v>  Odevy a odevné doplnky, pletené alebo háčkované</v>
      </c>
      <c r="C28" s="143">
        <f>SR_HS2!C73</f>
        <v>191.198659</v>
      </c>
      <c r="D28" s="153">
        <f>SR_HS2!D73</f>
        <v>168.132814</v>
      </c>
      <c r="E28" s="154">
        <f>SR_HS2!E73</f>
        <v>205.294329</v>
      </c>
      <c r="F28" s="103">
        <f t="shared" si="0"/>
        <v>0.856028870206595</v>
      </c>
      <c r="G28" s="144">
        <f>SR_HS2!F73</f>
        <v>158.959972</v>
      </c>
      <c r="H28" s="108">
        <f t="shared" si="1"/>
        <v>0.5994785795038785</v>
      </c>
      <c r="I28" s="167">
        <f t="shared" si="2"/>
        <v>-46.33435700000001</v>
      </c>
      <c r="J28" s="137">
        <f t="shared" si="3"/>
        <v>14.095670000000013</v>
      </c>
      <c r="K28" s="114">
        <f>SR_HS2!G73</f>
        <v>107.37226404919504</v>
      </c>
      <c r="L28" s="51">
        <f>SR_HS2!H73</f>
        <v>94.54428806502935</v>
      </c>
      <c r="M28" s="35"/>
      <c r="N28" s="35"/>
      <c r="O28" s="42"/>
      <c r="P28" s="43"/>
      <c r="Q28" s="43"/>
      <c r="R28" s="43"/>
    </row>
    <row r="29" spans="1:18" s="26" customFormat="1" ht="12.75" customHeight="1">
      <c r="A29" s="48" t="str">
        <f>SR_HS2!A94</f>
        <v>83</v>
      </c>
      <c r="B29" s="58" t="str">
        <f>SR_HS2!B94</f>
        <v>  Rôzne predmety zo základných kovov</v>
      </c>
      <c r="C29" s="143">
        <f>SR_HS2!C94</f>
        <v>223.347904</v>
      </c>
      <c r="D29" s="153">
        <f>SR_HS2!D94</f>
        <v>220.895661</v>
      </c>
      <c r="E29" s="154">
        <f>SR_HS2!E94</f>
        <v>214.344693</v>
      </c>
      <c r="F29" s="103">
        <f t="shared" si="0"/>
        <v>0.893766750778437</v>
      </c>
      <c r="G29" s="144">
        <f>SR_HS2!F94</f>
        <v>232.04715</v>
      </c>
      <c r="H29" s="108">
        <f t="shared" si="1"/>
        <v>0.875108960511917</v>
      </c>
      <c r="I29" s="167">
        <f t="shared" si="2"/>
        <v>17.70245699999998</v>
      </c>
      <c r="J29" s="137">
        <f t="shared" si="3"/>
        <v>-9.003210999999993</v>
      </c>
      <c r="K29" s="114">
        <f>SR_HS2!G94</f>
        <v>95.96897448386173</v>
      </c>
      <c r="L29" s="51">
        <f>SR_HS2!H94</f>
        <v>105.04830604164741</v>
      </c>
      <c r="M29" s="35"/>
      <c r="N29" s="35"/>
      <c r="O29" s="42"/>
      <c r="P29" s="43"/>
      <c r="Q29" s="43"/>
      <c r="R29" s="43"/>
    </row>
    <row r="30" spans="1:18" s="26" customFormat="1" ht="12.75" customHeight="1">
      <c r="A30" s="48" t="str">
        <f>SR_HS2!A86</f>
        <v>74</v>
      </c>
      <c r="B30" s="58" t="str">
        <f>SR_HS2!B86</f>
        <v>  Meď a predmety z medi</v>
      </c>
      <c r="C30" s="143">
        <f>SR_HS2!C86</f>
        <v>413.769837</v>
      </c>
      <c r="D30" s="153">
        <f>SR_HS2!D86</f>
        <v>348.190638</v>
      </c>
      <c r="E30" s="154">
        <f>SR_HS2!E86</f>
        <v>250.006237</v>
      </c>
      <c r="F30" s="103">
        <f t="shared" si="0"/>
        <v>1.0424669675298834</v>
      </c>
      <c r="G30" s="144">
        <f>SR_HS2!F86</f>
        <v>210.092401</v>
      </c>
      <c r="H30" s="108">
        <f t="shared" si="1"/>
        <v>0.7923120049117726</v>
      </c>
      <c r="I30" s="167">
        <f t="shared" si="2"/>
        <v>-39.913836</v>
      </c>
      <c r="J30" s="137">
        <f t="shared" si="3"/>
        <v>-163.7636</v>
      </c>
      <c r="K30" s="114">
        <f>SR_HS2!G86</f>
        <v>60.42157128046045</v>
      </c>
      <c r="L30" s="51">
        <f>SR_HS2!H86</f>
        <v>60.33832563872669</v>
      </c>
      <c r="M30" s="35"/>
      <c r="N30" s="35"/>
      <c r="O30" s="42"/>
      <c r="P30" s="43"/>
      <c r="Q30" s="43"/>
      <c r="R30" s="43"/>
    </row>
    <row r="31" spans="1:18" s="26" customFormat="1" ht="12.75" customHeight="1">
      <c r="A31" s="48" t="str">
        <f>SR_HS2!A82</f>
        <v>70</v>
      </c>
      <c r="B31" s="58" t="str">
        <f>SR_HS2!B82</f>
        <v>  Sklo a sklenený tovar</v>
      </c>
      <c r="C31" s="143">
        <f>SR_HS2!C82</f>
        <v>158.08755</v>
      </c>
      <c r="D31" s="153">
        <f>SR_HS2!D82</f>
        <v>169.554537</v>
      </c>
      <c r="E31" s="154">
        <f>SR_HS2!E82</f>
        <v>158.235546</v>
      </c>
      <c r="F31" s="103">
        <f t="shared" si="0"/>
        <v>0.6598048583646151</v>
      </c>
      <c r="G31" s="144">
        <f>SR_HS2!F82</f>
        <v>170.051344</v>
      </c>
      <c r="H31" s="108">
        <f t="shared" si="1"/>
        <v>0.6413069709388564</v>
      </c>
      <c r="I31" s="167">
        <f t="shared" si="2"/>
        <v>11.815798000000001</v>
      </c>
      <c r="J31" s="137">
        <f t="shared" si="3"/>
        <v>0.14799600000000623</v>
      </c>
      <c r="K31" s="114">
        <f>SR_HS2!G82</f>
        <v>100.09361648023516</v>
      </c>
      <c r="L31" s="51">
        <f>SR_HS2!H82</f>
        <v>100.29300719921166</v>
      </c>
      <c r="M31" s="35"/>
      <c r="N31" s="35"/>
      <c r="O31" s="42"/>
      <c r="P31" s="43"/>
      <c r="Q31" s="43"/>
      <c r="R31" s="43"/>
    </row>
    <row r="32" spans="1:18" s="26" customFormat="1" ht="12.75" customHeight="1">
      <c r="A32" s="48" t="str">
        <f>SR_HS2!A74</f>
        <v>62</v>
      </c>
      <c r="B32" s="58" t="str">
        <f>SR_HS2!B74</f>
        <v>  Odevy a odevné doplnky iné ako pletené alebo háčkované</v>
      </c>
      <c r="C32" s="143">
        <f>SR_HS2!C74</f>
        <v>163.403874</v>
      </c>
      <c r="D32" s="153">
        <f>SR_HS2!D74</f>
        <v>162.42404</v>
      </c>
      <c r="E32" s="154">
        <f>SR_HS2!E74</f>
        <v>168.144677</v>
      </c>
      <c r="F32" s="103">
        <f t="shared" si="0"/>
        <v>0.7011235945224908</v>
      </c>
      <c r="G32" s="144">
        <f>SR_HS2!F74</f>
        <v>136.03191</v>
      </c>
      <c r="H32" s="108">
        <f t="shared" si="1"/>
        <v>0.5130110124453184</v>
      </c>
      <c r="I32" s="167">
        <f t="shared" si="2"/>
        <v>-32.11276699999999</v>
      </c>
      <c r="J32" s="137">
        <f t="shared" si="3"/>
        <v>4.740803</v>
      </c>
      <c r="K32" s="114">
        <f>SR_HS2!G74</f>
        <v>102.90127943967839</v>
      </c>
      <c r="L32" s="51">
        <f>SR_HS2!H74</f>
        <v>83.75109374203475</v>
      </c>
      <c r="M32" s="35"/>
      <c r="N32" s="35"/>
      <c r="O32" s="42"/>
      <c r="P32" s="43"/>
      <c r="Q32" s="43"/>
      <c r="R32" s="43"/>
    </row>
    <row r="33" spans="1:18" s="26" customFormat="1" ht="12.75" customHeight="1">
      <c r="A33" s="59" t="str">
        <f>SR_HS2!A97</f>
        <v>86</v>
      </c>
      <c r="B33" s="60" t="str">
        <f>SR_HS2!B97</f>
        <v>  Lokomotívy; vozový park a jeho časti; zvrškový upevňovací materiál </v>
      </c>
      <c r="C33" s="148">
        <f>SR_HS2!C97</f>
        <v>81.736125</v>
      </c>
      <c r="D33" s="157">
        <f>SR_HS2!D97</f>
        <v>120.839279</v>
      </c>
      <c r="E33" s="158">
        <f>SR_HS2!E97</f>
        <v>49.447458</v>
      </c>
      <c r="F33" s="106">
        <f t="shared" si="0"/>
        <v>0.20618422248930243</v>
      </c>
      <c r="G33" s="149">
        <f>SR_HS2!F97</f>
        <v>101.552472</v>
      </c>
      <c r="H33" s="111">
        <f t="shared" si="1"/>
        <v>0.38298026159483345</v>
      </c>
      <c r="I33" s="170">
        <f t="shared" si="2"/>
        <v>52.105014</v>
      </c>
      <c r="J33" s="138">
        <f t="shared" si="3"/>
        <v>-32.288667000000004</v>
      </c>
      <c r="K33" s="117">
        <f>SR_HS2!G97</f>
        <v>60.49645490289636</v>
      </c>
      <c r="L33" s="62">
        <f>SR_HS2!H97</f>
        <v>84.0392899067198</v>
      </c>
      <c r="M33" s="35"/>
      <c r="N33" s="35"/>
      <c r="O33" s="42"/>
      <c r="P33" s="43"/>
      <c r="Q33" s="43"/>
      <c r="R33" s="43"/>
    </row>
    <row r="34" spans="1:18" s="26" customFormat="1" ht="12.75" customHeight="1">
      <c r="A34" s="63" t="str">
        <f>SR_HS2!A42</f>
        <v>30</v>
      </c>
      <c r="B34" s="64" t="str">
        <f>SR_HS2!B42</f>
        <v>  Farmaceutické výrobky</v>
      </c>
      <c r="C34" s="150">
        <f>SR_HS2!C42</f>
        <v>565.826061</v>
      </c>
      <c r="D34" s="159">
        <f>SR_HS2!D42</f>
        <v>122.82664</v>
      </c>
      <c r="E34" s="160">
        <f>SR_HS2!E42</f>
        <v>641.969334</v>
      </c>
      <c r="F34" s="107">
        <f t="shared" si="0"/>
        <v>2.6768605171324547</v>
      </c>
      <c r="G34" s="145">
        <f>SR_HS2!F42</f>
        <v>118.477744</v>
      </c>
      <c r="H34" s="112">
        <f t="shared" si="1"/>
        <v>0.44680977721828097</v>
      </c>
      <c r="I34" s="168">
        <f t="shared" si="2"/>
        <v>-523.49159</v>
      </c>
      <c r="J34" s="136">
        <f t="shared" si="3"/>
        <v>76.14327300000002</v>
      </c>
      <c r="K34" s="118">
        <f>SR_HS2!G42</f>
        <v>113.45701059888084</v>
      </c>
      <c r="L34" s="66">
        <f>SR_HS2!H42</f>
        <v>96.45932185395611</v>
      </c>
      <c r="M34" s="35"/>
      <c r="N34" s="35"/>
      <c r="O34" s="42"/>
      <c r="P34" s="43"/>
      <c r="Q34" s="43"/>
      <c r="R34" s="43"/>
    </row>
    <row r="35" spans="1:18" s="26" customFormat="1" ht="12.75" customHeight="1">
      <c r="A35" s="48" t="str">
        <f>SR_HS2!A41</f>
        <v>29</v>
      </c>
      <c r="B35" s="58" t="str">
        <f>SR_HS2!B41</f>
        <v>  Výrobky organickej chémie</v>
      </c>
      <c r="C35" s="143">
        <f>SR_HS2!C41</f>
        <v>157.012217</v>
      </c>
      <c r="D35" s="153">
        <f>SR_HS2!D41</f>
        <v>135.4097</v>
      </c>
      <c r="E35" s="154">
        <f>SR_HS2!E41</f>
        <v>148.281051</v>
      </c>
      <c r="F35" s="103">
        <f t="shared" si="0"/>
        <v>0.6182969650397722</v>
      </c>
      <c r="G35" s="144">
        <f>SR_HS2!F41</f>
        <v>143.685073</v>
      </c>
      <c r="H35" s="108">
        <f t="shared" si="1"/>
        <v>0.5418730412078274</v>
      </c>
      <c r="I35" s="167">
        <f t="shared" si="2"/>
        <v>-4.595978000000002</v>
      </c>
      <c r="J35" s="137">
        <f t="shared" si="3"/>
        <v>-8.731166000000002</v>
      </c>
      <c r="K35" s="114">
        <f>SR_HS2!G41</f>
        <v>94.43918048746487</v>
      </c>
      <c r="L35" s="51">
        <f>SR_HS2!H41</f>
        <v>106.11135908284265</v>
      </c>
      <c r="M35" s="35"/>
      <c r="N35" s="35"/>
      <c r="O35" s="42"/>
      <c r="P35" s="43"/>
      <c r="Q35" s="43"/>
      <c r="R35" s="43"/>
    </row>
    <row r="36" spans="1:18" s="26" customFormat="1" ht="12.75" customHeight="1">
      <c r="A36" s="48" t="str">
        <f>SR_HS2!A29</f>
        <v>17</v>
      </c>
      <c r="B36" s="58" t="str">
        <f>SR_HS2!B29</f>
        <v>  Cukor a cukrovinky</v>
      </c>
      <c r="C36" s="143">
        <f>SR_HS2!C29</f>
        <v>129.544069</v>
      </c>
      <c r="D36" s="153">
        <f>SR_HS2!D29</f>
        <v>221.801365</v>
      </c>
      <c r="E36" s="154">
        <f>SR_HS2!E29</f>
        <v>66.059631</v>
      </c>
      <c r="F36" s="103">
        <f t="shared" si="0"/>
        <v>0.2754530608158911</v>
      </c>
      <c r="G36" s="144">
        <f>SR_HS2!F29</f>
        <v>144.621287</v>
      </c>
      <c r="H36" s="108">
        <f t="shared" si="1"/>
        <v>0.5454037428792623</v>
      </c>
      <c r="I36" s="167">
        <f t="shared" si="2"/>
        <v>78.561656</v>
      </c>
      <c r="J36" s="137">
        <f t="shared" si="3"/>
        <v>-63.48443800000001</v>
      </c>
      <c r="K36" s="114">
        <f>SR_HS2!G29</f>
        <v>50.993944771026136</v>
      </c>
      <c r="L36" s="51">
        <f>SR_HS2!H29</f>
        <v>65.20306446265558</v>
      </c>
      <c r="M36" s="35"/>
      <c r="N36" s="35"/>
      <c r="O36" s="42"/>
      <c r="P36" s="43"/>
      <c r="Q36" s="43"/>
      <c r="R36" s="43"/>
    </row>
    <row r="37" spans="1:18" s="26" customFormat="1" ht="12.75" customHeight="1">
      <c r="A37" s="48" t="str">
        <f>SR_HS2!A16</f>
        <v>04</v>
      </c>
      <c r="B37" s="49" t="str">
        <f>SR_HS2!B16</f>
        <v>  Mlieko, vajcia, med, jedlé výrobky živočíšneho pôvodu</v>
      </c>
      <c r="C37" s="143">
        <f>SR_HS2!C16</f>
        <v>118.392865</v>
      </c>
      <c r="D37" s="153">
        <f>SR_HS2!D16</f>
        <v>111.495901</v>
      </c>
      <c r="E37" s="154">
        <f>SR_HS2!E16</f>
        <v>127.268893</v>
      </c>
      <c r="F37" s="103">
        <f t="shared" si="0"/>
        <v>0.530681228351096</v>
      </c>
      <c r="G37" s="144">
        <f>SR_HS2!F16</f>
        <v>127.339206</v>
      </c>
      <c r="H37" s="108">
        <f t="shared" si="1"/>
        <v>0.4802286095522952</v>
      </c>
      <c r="I37" s="167">
        <f t="shared" si="2"/>
        <v>0.07031299999999874</v>
      </c>
      <c r="J37" s="137">
        <f t="shared" si="3"/>
        <v>8.876028000000005</v>
      </c>
      <c r="K37" s="114">
        <f>SR_HS2!G16</f>
        <v>107.49709705901618</v>
      </c>
      <c r="L37" s="51">
        <f>SR_HS2!H16</f>
        <v>114.2097645365456</v>
      </c>
      <c r="M37" s="35"/>
      <c r="N37" s="35"/>
      <c r="O37" s="42"/>
      <c r="P37" s="43"/>
      <c r="Q37" s="43"/>
      <c r="R37" s="43"/>
    </row>
    <row r="38" spans="1:18" s="26" customFormat="1" ht="12.75" customHeight="1">
      <c r="A38" s="48" t="str">
        <f>SR_HS2!A24</f>
        <v>12</v>
      </c>
      <c r="B38" s="49" t="str">
        <f>SR_HS2!B24</f>
        <v>  Olejnaté semená a plody; priemyselné a liečivé rastliny; slama</v>
      </c>
      <c r="C38" s="143">
        <f>SR_HS2!C24</f>
        <v>76.532732</v>
      </c>
      <c r="D38" s="161">
        <f>SR_HS2!D24</f>
        <v>159.427643</v>
      </c>
      <c r="E38" s="154">
        <f>SR_HS2!E24</f>
        <v>33.800407</v>
      </c>
      <c r="F38" s="103">
        <f t="shared" si="0"/>
        <v>0.14093971498225402</v>
      </c>
      <c r="G38" s="144">
        <f>SR_HS2!F24</f>
        <v>187.272035</v>
      </c>
      <c r="H38" s="108">
        <f t="shared" si="1"/>
        <v>0.7062505869251199</v>
      </c>
      <c r="I38" s="167">
        <f t="shared" si="2"/>
        <v>153.47162799999998</v>
      </c>
      <c r="J38" s="137">
        <f t="shared" si="3"/>
        <v>-42.732324999999996</v>
      </c>
      <c r="K38" s="114">
        <f>SR_HS2!G24</f>
        <v>44.164641868527575</v>
      </c>
      <c r="L38" s="51">
        <f>SR_HS2!H24</f>
        <v>117.46522213842177</v>
      </c>
      <c r="M38" s="35"/>
      <c r="N38" s="35"/>
      <c r="O38" s="42"/>
      <c r="P38" s="43"/>
      <c r="Q38" s="43"/>
      <c r="R38" s="43"/>
    </row>
    <row r="39" spans="1:18" s="26" customFormat="1" ht="12.75" customHeight="1">
      <c r="A39" s="48" t="str">
        <f>SR_HS2!A37</f>
        <v>25</v>
      </c>
      <c r="B39" s="58" t="str">
        <f>SR_HS2!B37</f>
        <v>  Soľ; síra; zeminy a kamene; sadra; vápno a cement</v>
      </c>
      <c r="C39" s="143">
        <f>SR_HS2!C37</f>
        <v>51.813924</v>
      </c>
      <c r="D39" s="153">
        <f>SR_HS2!D37</f>
        <v>95.046158</v>
      </c>
      <c r="E39" s="154">
        <f>SR_HS2!E37</f>
        <v>61.663276</v>
      </c>
      <c r="F39" s="103">
        <f t="shared" si="0"/>
        <v>0.25712129869655315</v>
      </c>
      <c r="G39" s="144">
        <f>SR_HS2!F37</f>
        <v>87.741142</v>
      </c>
      <c r="H39" s="108">
        <f t="shared" si="1"/>
        <v>0.3308942151185589</v>
      </c>
      <c r="I39" s="167">
        <f t="shared" si="2"/>
        <v>26.077865999999993</v>
      </c>
      <c r="J39" s="137">
        <f t="shared" si="3"/>
        <v>9.849352000000003</v>
      </c>
      <c r="K39" s="114">
        <f>SR_HS2!G37</f>
        <v>119.00908334987331</v>
      </c>
      <c r="L39" s="51">
        <f>SR_HS2!H37</f>
        <v>92.31424378037457</v>
      </c>
      <c r="M39" s="35"/>
      <c r="N39" s="35"/>
      <c r="O39" s="42"/>
      <c r="P39" s="43"/>
      <c r="Q39" s="43"/>
      <c r="R39" s="43"/>
    </row>
    <row r="40" spans="1:18" s="26" customFormat="1" ht="12.75" customHeight="1">
      <c r="A40" s="48" t="str">
        <f>SR_HS2!A83</f>
        <v>71</v>
      </c>
      <c r="B40" s="58" t="str">
        <f>SR_HS2!B83</f>
        <v>  Perly, drahokamy, drahé kovy; bižutéria; mince</v>
      </c>
      <c r="C40" s="143">
        <f>SR_HS2!C83</f>
        <v>146.313578</v>
      </c>
      <c r="D40" s="161">
        <f>SR_HS2!D83</f>
        <v>115.926384</v>
      </c>
      <c r="E40" s="154">
        <f>SR_HS2!E83</f>
        <v>89.693901</v>
      </c>
      <c r="F40" s="103">
        <f t="shared" si="0"/>
        <v>0.37400238531407354</v>
      </c>
      <c r="G40" s="144">
        <f>SR_HS2!F83</f>
        <v>128.375061</v>
      </c>
      <c r="H40" s="108">
        <f t="shared" si="1"/>
        <v>0.48413508283710416</v>
      </c>
      <c r="I40" s="167">
        <f t="shared" si="2"/>
        <v>38.68115999999999</v>
      </c>
      <c r="J40" s="137">
        <f t="shared" si="3"/>
        <v>-56.61967700000001</v>
      </c>
      <c r="K40" s="114">
        <f>SR_HS2!G83</f>
        <v>61.302513564393855</v>
      </c>
      <c r="L40" s="51">
        <f>SR_HS2!H83</f>
        <v>110.73843293516339</v>
      </c>
      <c r="M40" s="35"/>
      <c r="N40" s="35"/>
      <c r="O40" s="42"/>
      <c r="P40" s="43"/>
      <c r="Q40" s="43"/>
      <c r="R40" s="43"/>
    </row>
    <row r="41" spans="1:18" s="26" customFormat="1" ht="12.75" customHeight="1">
      <c r="A41" s="48" t="str">
        <f>SR_HS2!A106</f>
        <v>95</v>
      </c>
      <c r="B41" s="58" t="str">
        <f>SR_HS2!B106</f>
        <v>  Hračky, hry a športové potreby; ich časti, súčasti a príslušenstvo</v>
      </c>
      <c r="C41" s="143">
        <f>SR_HS2!C106</f>
        <v>98.228692</v>
      </c>
      <c r="D41" s="153">
        <f>SR_HS2!D106</f>
        <v>88.611815</v>
      </c>
      <c r="E41" s="154">
        <f>SR_HS2!E106</f>
        <v>87.090975</v>
      </c>
      <c r="F41" s="103">
        <f t="shared" si="0"/>
        <v>0.3631487985936563</v>
      </c>
      <c r="G41" s="144">
        <f>SR_HS2!F106</f>
        <v>98.128239</v>
      </c>
      <c r="H41" s="108">
        <f t="shared" si="1"/>
        <v>0.37006660598139196</v>
      </c>
      <c r="I41" s="167">
        <f t="shared" si="2"/>
        <v>11.037263999999993</v>
      </c>
      <c r="J41" s="137">
        <f t="shared" si="3"/>
        <v>-11.137716999999995</v>
      </c>
      <c r="K41" s="114">
        <f>SR_HS2!G106</f>
        <v>88.66144221893946</v>
      </c>
      <c r="L41" s="51">
        <f>SR_HS2!H106</f>
        <v>110.73945274679227</v>
      </c>
      <c r="M41" s="35"/>
      <c r="N41" s="35"/>
      <c r="O41" s="42"/>
      <c r="P41" s="43"/>
      <c r="Q41" s="43"/>
      <c r="R41" s="43"/>
    </row>
    <row r="42" spans="1:18" s="26" customFormat="1" ht="12.75" customHeight="1">
      <c r="A42" s="48" t="str">
        <f>SR_HS2!A22</f>
        <v>10</v>
      </c>
      <c r="B42" s="49" t="str">
        <f>SR_HS2!B22</f>
        <v>  Obilniny</v>
      </c>
      <c r="C42" s="143">
        <f>SR_HS2!C22</f>
        <v>49.714082</v>
      </c>
      <c r="D42" s="153">
        <f>SR_HS2!D22</f>
        <v>155.306026</v>
      </c>
      <c r="E42" s="154">
        <f>SR_HS2!E22</f>
        <v>49.880184</v>
      </c>
      <c r="F42" s="103">
        <f t="shared" si="0"/>
        <v>0.20798858771796405</v>
      </c>
      <c r="G42" s="144">
        <f>SR_HS2!F22</f>
        <v>106.289651</v>
      </c>
      <c r="H42" s="108">
        <f t="shared" si="1"/>
        <v>0.4008453712953787</v>
      </c>
      <c r="I42" s="167">
        <f t="shared" si="2"/>
        <v>56.40946700000001</v>
      </c>
      <c r="J42" s="137">
        <f t="shared" si="3"/>
        <v>0.1661020000000022</v>
      </c>
      <c r="K42" s="114">
        <f>SR_HS2!G22</f>
        <v>100.33411458749254</v>
      </c>
      <c r="L42" s="51">
        <f>SR_HS2!H22</f>
        <v>68.43884538002408</v>
      </c>
      <c r="M42" s="35"/>
      <c r="N42" s="35"/>
      <c r="O42" s="42"/>
      <c r="P42" s="43"/>
      <c r="Q42" s="43"/>
      <c r="R42" s="43"/>
    </row>
    <row r="43" spans="1:18" s="26" customFormat="1" ht="12.75" customHeight="1">
      <c r="A43" s="59" t="str">
        <f>SR_HS2!A61</f>
        <v>49</v>
      </c>
      <c r="B43" s="60" t="str">
        <f>SR_HS2!B61</f>
        <v>  Knihy, noviny, obrazy a iné polygrafické výrobky; strojopisy a plány</v>
      </c>
      <c r="C43" s="148">
        <f>SR_HS2!C61</f>
        <v>42.84997</v>
      </c>
      <c r="D43" s="187">
        <f>SR_HS2!D61</f>
        <v>80.017672</v>
      </c>
      <c r="E43" s="158">
        <f>SR_HS2!E61</f>
        <v>49.256126</v>
      </c>
      <c r="F43" s="106">
        <f t="shared" si="0"/>
        <v>0.20538641323372206</v>
      </c>
      <c r="G43" s="149">
        <f>SR_HS2!F61</f>
        <v>69.101522</v>
      </c>
      <c r="H43" s="111">
        <f t="shared" si="1"/>
        <v>0.2605994561329944</v>
      </c>
      <c r="I43" s="170">
        <f t="shared" si="2"/>
        <v>19.845396</v>
      </c>
      <c r="J43" s="138">
        <f t="shared" si="3"/>
        <v>6.406156000000003</v>
      </c>
      <c r="K43" s="127">
        <f>SR_HS2!G61</f>
        <v>114.95019949838938</v>
      </c>
      <c r="L43" s="62">
        <f>SR_HS2!H61</f>
        <v>86.35782605622417</v>
      </c>
      <c r="M43" s="35"/>
      <c r="N43" s="35"/>
      <c r="O43" s="42"/>
      <c r="P43" s="43"/>
      <c r="Q43" s="43"/>
      <c r="R43" s="43"/>
    </row>
    <row r="44" spans="1:18" s="26" customFormat="1" ht="12.75" customHeight="1">
      <c r="A44" s="44" t="str">
        <f>SR_HS2!A45</f>
        <v>33</v>
      </c>
      <c r="B44" s="68" t="str">
        <f>SR_HS2!B45</f>
        <v>  Silice a rezinoidy; voňavkárske, kozmetické a toaletné prípravky</v>
      </c>
      <c r="C44" s="141">
        <f>SR_HS2!C45</f>
        <v>103.511106</v>
      </c>
      <c r="D44" s="164">
        <f>SR_HS2!D45</f>
        <v>124.829025</v>
      </c>
      <c r="E44" s="152">
        <f>SR_HS2!E45</f>
        <v>97.905101</v>
      </c>
      <c r="F44" s="105">
        <f t="shared" si="0"/>
        <v>0.40824115018049323</v>
      </c>
      <c r="G44" s="142">
        <f>SR_HS2!F45</f>
        <v>87.790034</v>
      </c>
      <c r="H44" s="110">
        <f t="shared" si="1"/>
        <v>0.33107859931503514</v>
      </c>
      <c r="I44" s="166">
        <f t="shared" si="2"/>
        <v>-10.115066999999996</v>
      </c>
      <c r="J44" s="136">
        <f t="shared" si="3"/>
        <v>-5.606004999999996</v>
      </c>
      <c r="K44" s="116">
        <f>SR_HS2!G45</f>
        <v>94.58415119243341</v>
      </c>
      <c r="L44" s="47">
        <f>SR_HS2!H45</f>
        <v>70.32822214224616</v>
      </c>
      <c r="M44" s="35"/>
      <c r="N44" s="35"/>
      <c r="O44" s="42"/>
      <c r="P44" s="43"/>
      <c r="Q44" s="43"/>
      <c r="R44" s="43"/>
    </row>
    <row r="45" spans="1:18" s="26" customFormat="1" ht="12.75" customHeight="1">
      <c r="A45" s="48" t="str">
        <f>SR_HS2!A30</f>
        <v>18</v>
      </c>
      <c r="B45" s="58" t="str">
        <f>SR_HS2!B30</f>
        <v>  Kakao a kakaové prípravky</v>
      </c>
      <c r="C45" s="143">
        <f>SR_HS2!C30</f>
        <v>74.422847</v>
      </c>
      <c r="D45" s="153">
        <f>SR_HS2!D30</f>
        <v>58.200338</v>
      </c>
      <c r="E45" s="154">
        <f>SR_HS2!E30</f>
        <v>87.093465</v>
      </c>
      <c r="F45" s="103">
        <f t="shared" si="0"/>
        <v>0.36315918130562497</v>
      </c>
      <c r="G45" s="144">
        <f>SR_HS2!F30</f>
        <v>59.322039</v>
      </c>
      <c r="H45" s="108">
        <f t="shared" si="1"/>
        <v>0.22371853256864996</v>
      </c>
      <c r="I45" s="167">
        <f t="shared" si="2"/>
        <v>-27.771425999999998</v>
      </c>
      <c r="J45" s="137">
        <f t="shared" si="3"/>
        <v>12.67061799999999</v>
      </c>
      <c r="K45" s="114">
        <f>SR_HS2!G30</f>
        <v>117.02517239094601</v>
      </c>
      <c r="L45" s="51">
        <f>SR_HS2!H30</f>
        <v>101.92731011287253</v>
      </c>
      <c r="M45" s="35"/>
      <c r="N45" s="35"/>
      <c r="O45" s="42"/>
      <c r="P45" s="43"/>
      <c r="Q45" s="43"/>
      <c r="R45" s="43"/>
    </row>
    <row r="46" spans="1:18" s="26" customFormat="1" ht="12.75" customHeight="1">
      <c r="A46" s="48" t="str">
        <f>SR_HS2!A50</f>
        <v>38</v>
      </c>
      <c r="B46" s="58" t="str">
        <f>SR_HS2!B50</f>
        <v>  Rôzne chemické výrobky</v>
      </c>
      <c r="C46" s="143">
        <f>SR_HS2!C50</f>
        <v>195.637358</v>
      </c>
      <c r="D46" s="153">
        <f>SR_HS2!D50</f>
        <v>80.428063</v>
      </c>
      <c r="E46" s="154">
        <f>SR_HS2!E50</f>
        <v>226.470238</v>
      </c>
      <c r="F46" s="103">
        <f aca="true" t="shared" si="4" ref="F46:F77">E46/$E$11*100</f>
        <v>0.9443274098943019</v>
      </c>
      <c r="G46" s="144">
        <f>SR_HS2!F50</f>
        <v>81.641373</v>
      </c>
      <c r="H46" s="108">
        <f aca="true" t="shared" si="5" ref="H46:H77">G46/$G$11*100</f>
        <v>0.30789043115071957</v>
      </c>
      <c r="I46" s="167">
        <f aca="true" t="shared" si="6" ref="I46:I77">G46-E46</f>
        <v>-144.828865</v>
      </c>
      <c r="J46" s="137">
        <f aca="true" t="shared" si="7" ref="J46:J77">E46-C46</f>
        <v>30.83287999999999</v>
      </c>
      <c r="K46" s="114">
        <f>SR_HS2!G50</f>
        <v>115.76022101054953</v>
      </c>
      <c r="L46" s="51">
        <f>SR_HS2!H50</f>
        <v>101.50856548665111</v>
      </c>
      <c r="M46" s="35"/>
      <c r="N46" s="35"/>
      <c r="O46" s="42"/>
      <c r="P46" s="43"/>
      <c r="Q46" s="43"/>
      <c r="R46" s="43"/>
    </row>
    <row r="47" spans="1:18" s="26" customFormat="1" ht="12.75" customHeight="1">
      <c r="A47" s="48" t="str">
        <f>SR_HS2!A14</f>
        <v>02</v>
      </c>
      <c r="B47" s="49" t="str">
        <f>SR_HS2!B14</f>
        <v>  Mäso a jedlé droby</v>
      </c>
      <c r="C47" s="143">
        <f>SR_HS2!C14</f>
        <v>148.617529</v>
      </c>
      <c r="D47" s="153">
        <f>SR_HS2!D14</f>
        <v>68.155052</v>
      </c>
      <c r="E47" s="154">
        <f>SR_HS2!E14</f>
        <v>163.573908</v>
      </c>
      <c r="F47" s="103">
        <f t="shared" si="4"/>
        <v>0.6820645672122658</v>
      </c>
      <c r="G47" s="144">
        <f>SR_HS2!F14</f>
        <v>57.547042</v>
      </c>
      <c r="H47" s="108">
        <f t="shared" si="5"/>
        <v>0.21702456636573916</v>
      </c>
      <c r="I47" s="167">
        <f t="shared" si="6"/>
        <v>-106.02686599999998</v>
      </c>
      <c r="J47" s="137">
        <f t="shared" si="7"/>
        <v>14.956378999999998</v>
      </c>
      <c r="K47" s="114">
        <f>SR_HS2!G14</f>
        <v>110.06367088770533</v>
      </c>
      <c r="L47" s="51">
        <f>SR_HS2!H14</f>
        <v>84.43547515743954</v>
      </c>
      <c r="M47" s="35"/>
      <c r="N47" s="35"/>
      <c r="O47" s="42"/>
      <c r="P47" s="43"/>
      <c r="Q47" s="43"/>
      <c r="R47" s="43"/>
    </row>
    <row r="48" spans="1:18" s="26" customFormat="1" ht="12.75" customHeight="1">
      <c r="A48" s="48" t="str">
        <f>SR_HS2!A13</f>
        <v>01</v>
      </c>
      <c r="B48" s="186" t="str">
        <f>SR_HS2!B13</f>
        <v>  Živé zvieratá</v>
      </c>
      <c r="C48" s="143">
        <f>SR_HS2!C13</f>
        <v>45.069341</v>
      </c>
      <c r="D48" s="153">
        <f>SR_HS2!D13</f>
        <v>78.630749</v>
      </c>
      <c r="E48" s="154">
        <f>SR_HS2!E13</f>
        <v>51.492192</v>
      </c>
      <c r="F48" s="103">
        <f t="shared" si="4"/>
        <v>0.21471028039075093</v>
      </c>
      <c r="G48" s="144">
        <f>SR_HS2!F13</f>
        <v>79.939549</v>
      </c>
      <c r="H48" s="108">
        <f t="shared" si="5"/>
        <v>0.3014724189854582</v>
      </c>
      <c r="I48" s="167">
        <f t="shared" si="6"/>
        <v>28.447356999999997</v>
      </c>
      <c r="J48" s="137">
        <f t="shared" si="7"/>
        <v>6.422851000000001</v>
      </c>
      <c r="K48" s="114">
        <f>SR_HS2!G13</f>
        <v>114.25104263228522</v>
      </c>
      <c r="L48" s="51">
        <f>SR_HS2!H13</f>
        <v>101.66448878669591</v>
      </c>
      <c r="M48" s="35"/>
      <c r="N48" s="35"/>
      <c r="O48" s="42"/>
      <c r="P48" s="43"/>
      <c r="Q48" s="43"/>
      <c r="R48" s="43"/>
    </row>
    <row r="49" spans="1:18" s="26" customFormat="1" ht="12.75" customHeight="1">
      <c r="A49" s="48" t="str">
        <f>SR_HS2!A43</f>
        <v>31</v>
      </c>
      <c r="B49" s="58" t="str">
        <f>SR_HS2!B43</f>
        <v>  Hnojivá</v>
      </c>
      <c r="C49" s="143">
        <f>SR_HS2!C43</f>
        <v>81.399836</v>
      </c>
      <c r="D49" s="153">
        <f>SR_HS2!D43</f>
        <v>106.160654</v>
      </c>
      <c r="E49" s="154">
        <f>SR_HS2!E43</f>
        <v>68.083837</v>
      </c>
      <c r="F49" s="103">
        <f t="shared" si="4"/>
        <v>0.2838935218051735</v>
      </c>
      <c r="G49" s="144">
        <f>SR_HS2!F43</f>
        <v>120.029641</v>
      </c>
      <c r="H49" s="108">
        <f t="shared" si="5"/>
        <v>0.452662376444307</v>
      </c>
      <c r="I49" s="167">
        <f t="shared" si="6"/>
        <v>51.945803999999995</v>
      </c>
      <c r="J49" s="137">
        <f t="shared" si="7"/>
        <v>-13.31599899999999</v>
      </c>
      <c r="K49" s="114">
        <f>SR_HS2!G43</f>
        <v>83.6412459111097</v>
      </c>
      <c r="L49" s="51">
        <f>SR_HS2!H43</f>
        <v>113.06414992507487</v>
      </c>
      <c r="M49" s="35"/>
      <c r="N49" s="35"/>
      <c r="O49" s="42"/>
      <c r="P49" s="43"/>
      <c r="Q49" s="43"/>
      <c r="R49" s="43"/>
    </row>
    <row r="50" spans="1:18" s="26" customFormat="1" ht="12.75" customHeight="1">
      <c r="A50" s="48" t="str">
        <f>SR_HS2!A34</f>
        <v>22</v>
      </c>
      <c r="B50" s="58" t="str">
        <f>SR_HS2!B34</f>
        <v>  Nápoje, liehoviny a ocot</v>
      </c>
      <c r="C50" s="143">
        <f>SR_HS2!C34</f>
        <v>105.31093</v>
      </c>
      <c r="D50" s="161">
        <f>SR_HS2!D34</f>
        <v>74.253638</v>
      </c>
      <c r="E50" s="154">
        <f>SR_HS2!E34</f>
        <v>109.607759</v>
      </c>
      <c r="F50" s="103">
        <f t="shared" si="4"/>
        <v>0.4570384703741463</v>
      </c>
      <c r="G50" s="144">
        <f>SR_HS2!F34</f>
        <v>70.292838</v>
      </c>
      <c r="H50" s="108">
        <f t="shared" si="5"/>
        <v>0.265092212481871</v>
      </c>
      <c r="I50" s="167">
        <f t="shared" si="6"/>
        <v>-39.314921</v>
      </c>
      <c r="J50" s="137">
        <f t="shared" si="7"/>
        <v>4.2968290000000025</v>
      </c>
      <c r="K50" s="114">
        <f>SR_HS2!G34</f>
        <v>104.08013584155036</v>
      </c>
      <c r="L50" s="51">
        <f>SR_HS2!H34</f>
        <v>94.66585058095067</v>
      </c>
      <c r="M50" s="35"/>
      <c r="N50" s="35"/>
      <c r="O50" s="42"/>
      <c r="P50" s="43"/>
      <c r="Q50" s="43"/>
      <c r="R50" s="43"/>
    </row>
    <row r="51" spans="1:18" s="26" customFormat="1" ht="12.75" customHeight="1">
      <c r="A51" s="48" t="str">
        <f>SR_HS2!A80</f>
        <v>68</v>
      </c>
      <c r="B51" s="58" t="str">
        <f>SR_HS2!B80</f>
        <v>  Predmety z kameňa, sadry, cementu, azbestu, sľudy</v>
      </c>
      <c r="C51" s="143">
        <f>SR_HS2!C80</f>
        <v>65.138538</v>
      </c>
      <c r="D51" s="153">
        <f>SR_HS2!D80</f>
        <v>84.592088</v>
      </c>
      <c r="E51" s="154">
        <f>SR_HS2!E80</f>
        <v>56.677506</v>
      </c>
      <c r="F51" s="103">
        <f t="shared" si="4"/>
        <v>0.23633181522178096</v>
      </c>
      <c r="G51" s="144">
        <f>SR_HS2!F80</f>
        <v>108.027898</v>
      </c>
      <c r="H51" s="108">
        <f t="shared" si="5"/>
        <v>0.40740074387928227</v>
      </c>
      <c r="I51" s="167">
        <f t="shared" si="6"/>
        <v>51.35039199999999</v>
      </c>
      <c r="J51" s="137">
        <f t="shared" si="7"/>
        <v>-8.461031999999996</v>
      </c>
      <c r="K51" s="114">
        <f>SR_HS2!G80</f>
        <v>87.01071246026432</v>
      </c>
      <c r="L51" s="51">
        <f>SR_HS2!H80</f>
        <v>127.70449406568613</v>
      </c>
      <c r="M51" s="35"/>
      <c r="N51" s="35"/>
      <c r="O51" s="42"/>
      <c r="P51" s="43"/>
      <c r="Q51" s="43"/>
      <c r="R51" s="43"/>
    </row>
    <row r="52" spans="1:18" s="26" customFormat="1" ht="12.75" customHeight="1">
      <c r="A52" s="48" t="str">
        <f>SR_HS2!A59</f>
        <v>47</v>
      </c>
      <c r="B52" s="58" t="str">
        <f>SR_HS2!B59</f>
        <v>  Vláknina z dreva alebo iných celulózových vláknin; zberový papier</v>
      </c>
      <c r="C52" s="143">
        <f>SR_HS2!C59</f>
        <v>48.810196</v>
      </c>
      <c r="D52" s="153">
        <f>SR_HS2!D59</f>
        <v>47.846466</v>
      </c>
      <c r="E52" s="154">
        <f>SR_HS2!E59</f>
        <v>48.943512</v>
      </c>
      <c r="F52" s="103">
        <f t="shared" si="4"/>
        <v>0.20408288667975297</v>
      </c>
      <c r="G52" s="144">
        <f>SR_HS2!F59</f>
        <v>55.175662</v>
      </c>
      <c r="H52" s="108">
        <f t="shared" si="5"/>
        <v>0.20808148782855934</v>
      </c>
      <c r="I52" s="167">
        <f t="shared" si="6"/>
        <v>6.232150000000004</v>
      </c>
      <c r="J52" s="137">
        <f t="shared" si="7"/>
        <v>0.13331600000000066</v>
      </c>
      <c r="K52" s="114">
        <f>SR_HS2!G59</f>
        <v>100.2731314580257</v>
      </c>
      <c r="L52" s="51">
        <f>SR_HS2!H59</f>
        <v>115.31815536804746</v>
      </c>
      <c r="M52" s="35"/>
      <c r="N52" s="35"/>
      <c r="O52" s="42"/>
      <c r="P52" s="43"/>
      <c r="Q52" s="43"/>
      <c r="R52" s="43"/>
    </row>
    <row r="53" spans="1:18" s="26" customFormat="1" ht="12.75" customHeight="1">
      <c r="A53" s="59" t="str">
        <f>SR_HS2!A33</f>
        <v>21</v>
      </c>
      <c r="B53" s="60" t="str">
        <f>SR_HS2!B33</f>
        <v>  Rôzne jedlé prípravky</v>
      </c>
      <c r="C53" s="148">
        <f>SR_HS2!C33</f>
        <v>96.253559</v>
      </c>
      <c r="D53" s="157">
        <f>SR_HS2!D33</f>
        <v>48.34905</v>
      </c>
      <c r="E53" s="158">
        <f>SR_HS2!E33</f>
        <v>99.869442</v>
      </c>
      <c r="F53" s="106">
        <f t="shared" si="4"/>
        <v>0.4164319882573233</v>
      </c>
      <c r="G53" s="149">
        <f>SR_HS2!F33</f>
        <v>52.441887</v>
      </c>
      <c r="H53" s="111">
        <f t="shared" si="5"/>
        <v>0.19777172535777068</v>
      </c>
      <c r="I53" s="170">
        <f t="shared" si="6"/>
        <v>-47.427555000000005</v>
      </c>
      <c r="J53" s="138">
        <f t="shared" si="7"/>
        <v>3.615883000000011</v>
      </c>
      <c r="K53" s="117">
        <f>SR_HS2!G33</f>
        <v>103.75662265122062</v>
      </c>
      <c r="L53" s="62">
        <f>SR_HS2!H33</f>
        <v>108.46518597573271</v>
      </c>
      <c r="M53" s="35"/>
      <c r="N53" s="35"/>
      <c r="O53" s="42"/>
      <c r="P53" s="43"/>
      <c r="Q53" s="43"/>
      <c r="R53" s="43"/>
    </row>
    <row r="54" spans="1:18" s="26" customFormat="1" ht="12.75" customHeight="1">
      <c r="A54" s="63" t="str">
        <f>SR_HS2!A66</f>
        <v>54</v>
      </c>
      <c r="B54" s="64" t="str">
        <f>SR_HS2!B66</f>
        <v>  Umelo vyrobené vlákna</v>
      </c>
      <c r="C54" s="150">
        <f>SR_HS2!C66</f>
        <v>38.194813</v>
      </c>
      <c r="D54" s="159">
        <f>SR_HS2!D66</f>
        <v>48.30286</v>
      </c>
      <c r="E54" s="160">
        <f>SR_HS2!E66</f>
        <v>35.587872</v>
      </c>
      <c r="F54" s="107">
        <f t="shared" si="4"/>
        <v>0.14839302190961598</v>
      </c>
      <c r="G54" s="145">
        <f>SR_HS2!F66</f>
        <v>37.860414</v>
      </c>
      <c r="H54" s="112">
        <f t="shared" si="5"/>
        <v>0.14278127328903126</v>
      </c>
      <c r="I54" s="168">
        <f t="shared" si="6"/>
        <v>2.2725420000000014</v>
      </c>
      <c r="J54" s="136">
        <f t="shared" si="7"/>
        <v>-2.606941000000006</v>
      </c>
      <c r="K54" s="118">
        <f>SR_HS2!G66</f>
        <v>93.1746203339181</v>
      </c>
      <c r="L54" s="66">
        <f>SR_HS2!H66</f>
        <v>78.38130909846745</v>
      </c>
      <c r="M54" s="35"/>
      <c r="N54" s="35"/>
      <c r="O54" s="42"/>
      <c r="P54" s="43"/>
      <c r="Q54" s="43"/>
      <c r="R54" s="43"/>
    </row>
    <row r="55" spans="1:18" s="26" customFormat="1" ht="12.75" customHeight="1">
      <c r="A55" s="48" t="str">
        <f>SR_HS2!A107</f>
        <v>96</v>
      </c>
      <c r="B55" s="58" t="str">
        <f>SR_HS2!B107</f>
        <v>  Rôzne výrobky</v>
      </c>
      <c r="C55" s="143">
        <f>SR_HS2!C107</f>
        <v>81.229018</v>
      </c>
      <c r="D55" s="161">
        <f>SR_HS2!D107</f>
        <v>124.864006</v>
      </c>
      <c r="E55" s="154">
        <f>SR_HS2!E107</f>
        <v>92.282364</v>
      </c>
      <c r="F55" s="103">
        <f t="shared" si="4"/>
        <v>0.38479566474003163</v>
      </c>
      <c r="G55" s="144">
        <f>SR_HS2!F107</f>
        <v>122.292309</v>
      </c>
      <c r="H55" s="108">
        <f t="shared" si="5"/>
        <v>0.4611954743145613</v>
      </c>
      <c r="I55" s="167">
        <f t="shared" si="6"/>
        <v>30.009945000000002</v>
      </c>
      <c r="J55" s="137">
        <f t="shared" si="7"/>
        <v>11.053346000000005</v>
      </c>
      <c r="K55" s="114">
        <f>SR_HS2!G107</f>
        <v>113.60763218878259</v>
      </c>
      <c r="L55" s="51">
        <f>SR_HS2!H107</f>
        <v>97.9404016558623</v>
      </c>
      <c r="M55" s="35"/>
      <c r="N55" s="35"/>
      <c r="O55" s="42"/>
      <c r="P55" s="43"/>
      <c r="Q55" s="43"/>
      <c r="R55" s="43"/>
    </row>
    <row r="56" spans="1:18" s="26" customFormat="1" ht="12.75" customHeight="1">
      <c r="A56" s="48" t="str">
        <f>SR_HS2!A40</f>
        <v>28</v>
      </c>
      <c r="B56" s="58" t="str">
        <f>SR_HS2!B40</f>
        <v>  Anorganické chemikálie</v>
      </c>
      <c r="C56" s="143">
        <f>SR_HS2!C40</f>
        <v>145.285128</v>
      </c>
      <c r="D56" s="153">
        <f>SR_HS2!D40</f>
        <v>74.140409</v>
      </c>
      <c r="E56" s="154">
        <f>SR_HS2!E40</f>
        <v>129.186391</v>
      </c>
      <c r="F56" s="103">
        <f t="shared" si="4"/>
        <v>0.5386767421802354</v>
      </c>
      <c r="G56" s="144">
        <f>SR_HS2!F40</f>
        <v>43.648323</v>
      </c>
      <c r="H56" s="108">
        <f t="shared" si="5"/>
        <v>0.16460895369160275</v>
      </c>
      <c r="I56" s="167">
        <f t="shared" si="6"/>
        <v>-85.53806799999998</v>
      </c>
      <c r="J56" s="137">
        <f t="shared" si="7"/>
        <v>-16.098737</v>
      </c>
      <c r="K56" s="114">
        <f>SR_HS2!G40</f>
        <v>88.91921202010435</v>
      </c>
      <c r="L56" s="51">
        <f>SR_HS2!H40</f>
        <v>58.87251444755315</v>
      </c>
      <c r="M56" s="35"/>
      <c r="N56" s="35"/>
      <c r="O56" s="42"/>
      <c r="P56" s="43"/>
      <c r="Q56" s="43"/>
      <c r="R56" s="43"/>
    </row>
    <row r="57" spans="1:18" s="26" customFormat="1" ht="12.75" customHeight="1">
      <c r="A57" s="48" t="str">
        <f>SR_HS2!A75</f>
        <v>63</v>
      </c>
      <c r="B57" s="58" t="str">
        <f>SR_HS2!B75</f>
        <v>  Celkom dohotovené textilné výrobky; súpravy; obnosené odevy</v>
      </c>
      <c r="C57" s="143">
        <f>SR_HS2!C75</f>
        <v>40.680496</v>
      </c>
      <c r="D57" s="153">
        <f>SR_HS2!D75</f>
        <v>36.412049</v>
      </c>
      <c r="E57" s="154">
        <f>SR_HS2!E75</f>
        <v>47.188551</v>
      </c>
      <c r="F57" s="103">
        <f t="shared" si="4"/>
        <v>0.19676511375633898</v>
      </c>
      <c r="G57" s="144">
        <f>SR_HS2!F75</f>
        <v>43.278135</v>
      </c>
      <c r="H57" s="108">
        <f t="shared" si="5"/>
        <v>0.16321288036825451</v>
      </c>
      <c r="I57" s="167">
        <f t="shared" si="6"/>
        <v>-3.910415999999998</v>
      </c>
      <c r="J57" s="137">
        <f t="shared" si="7"/>
        <v>6.508054999999999</v>
      </c>
      <c r="K57" s="114">
        <f>SR_HS2!G75</f>
        <v>115.9979735743635</v>
      </c>
      <c r="L57" s="51">
        <f>SR_HS2!H75</f>
        <v>118.85663177043399</v>
      </c>
      <c r="M57" s="35"/>
      <c r="N57" s="35"/>
      <c r="O57" s="42"/>
      <c r="P57" s="43"/>
      <c r="Q57" s="43"/>
      <c r="R57" s="43"/>
    </row>
    <row r="58" spans="1:18" s="26" customFormat="1" ht="12.75" customHeight="1">
      <c r="A58" s="48" t="str">
        <f>SR_HS2!A23</f>
        <v>11</v>
      </c>
      <c r="B58" s="49" t="str">
        <f>SR_HS2!B23</f>
        <v>  Mlynské výrobky; slad; škroby; inulín; pšeničný lepok</v>
      </c>
      <c r="C58" s="143">
        <f>SR_HS2!C23</f>
        <v>17.388722</v>
      </c>
      <c r="D58" s="153">
        <f>SR_HS2!D23</f>
        <v>54.720668</v>
      </c>
      <c r="E58" s="154">
        <f>SR_HS2!E23</f>
        <v>17.611544</v>
      </c>
      <c r="F58" s="103">
        <f t="shared" si="4"/>
        <v>0.07343597938798269</v>
      </c>
      <c r="G58" s="144">
        <f>SR_HS2!F23</f>
        <v>65.657766</v>
      </c>
      <c r="H58" s="108">
        <f t="shared" si="5"/>
        <v>0.24761217430937932</v>
      </c>
      <c r="I58" s="167">
        <f t="shared" si="6"/>
        <v>48.046222</v>
      </c>
      <c r="J58" s="137">
        <f t="shared" si="7"/>
        <v>0.2228219999999972</v>
      </c>
      <c r="K58" s="114">
        <f>SR_HS2!G23</f>
        <v>101.28141677116925</v>
      </c>
      <c r="L58" s="51">
        <f>SR_HS2!H23</f>
        <v>119.98714270081643</v>
      </c>
      <c r="M58" s="35"/>
      <c r="N58" s="35"/>
      <c r="O58" s="42"/>
      <c r="P58" s="43"/>
      <c r="Q58" s="43"/>
      <c r="R58" s="43"/>
    </row>
    <row r="59" spans="1:18" s="26" customFormat="1" ht="12.75" customHeight="1">
      <c r="A59" s="48" t="str">
        <f>SR_HS2!A31</f>
        <v>19</v>
      </c>
      <c r="B59" s="58" t="str">
        <f>SR_HS2!B31</f>
        <v>  Prípravky z obilia, múky, škrobu alebo z mlieka; cukrárske výrobky</v>
      </c>
      <c r="C59" s="143">
        <f>SR_HS2!C31</f>
        <v>89.312859</v>
      </c>
      <c r="D59" s="153">
        <f>SR_HS2!D31</f>
        <v>35.552741</v>
      </c>
      <c r="E59" s="154">
        <f>SR_HS2!E31</f>
        <v>95.214318</v>
      </c>
      <c r="F59" s="103">
        <f t="shared" si="4"/>
        <v>0.3970212205181346</v>
      </c>
      <c r="G59" s="144">
        <f>SR_HS2!F31</f>
        <v>46.888351</v>
      </c>
      <c r="H59" s="108">
        <f t="shared" si="5"/>
        <v>0.1768279252890109</v>
      </c>
      <c r="I59" s="167">
        <f t="shared" si="6"/>
        <v>-48.325967000000006</v>
      </c>
      <c r="J59" s="137">
        <f t="shared" si="7"/>
        <v>5.901459000000003</v>
      </c>
      <c r="K59" s="114">
        <f>SR_HS2!G31</f>
        <v>106.60762522449316</v>
      </c>
      <c r="L59" s="51">
        <f>SR_HS2!H31</f>
        <v>131.8839270367368</v>
      </c>
      <c r="M59" s="35"/>
      <c r="N59" s="35"/>
      <c r="O59" s="42"/>
      <c r="P59" s="43"/>
      <c r="Q59" s="43"/>
      <c r="R59" s="43"/>
    </row>
    <row r="60" spans="1:18" s="26" customFormat="1" ht="12.75" customHeight="1">
      <c r="A60" s="48" t="str">
        <f>SR_HS2!A44</f>
        <v>32</v>
      </c>
      <c r="B60" s="58" t="str">
        <f>SR_HS2!B44</f>
        <v>  Farbiarske výťažky; taníny; farbivá, pigmenty; laky; tmely</v>
      </c>
      <c r="C60" s="143">
        <f>SR_HS2!C44</f>
        <v>159.221462</v>
      </c>
      <c r="D60" s="161">
        <f>SR_HS2!D44</f>
        <v>40.511124</v>
      </c>
      <c r="E60" s="154">
        <f>SR_HS2!E44</f>
        <v>151.565445</v>
      </c>
      <c r="F60" s="103">
        <f t="shared" si="4"/>
        <v>0.6319921123866497</v>
      </c>
      <c r="G60" s="144">
        <f>SR_HS2!F44</f>
        <v>54.036435</v>
      </c>
      <c r="H60" s="108">
        <f t="shared" si="5"/>
        <v>0.20378517237819885</v>
      </c>
      <c r="I60" s="167">
        <f t="shared" si="6"/>
        <v>-97.52901000000001</v>
      </c>
      <c r="J60" s="137">
        <f t="shared" si="7"/>
        <v>-7.656016999999991</v>
      </c>
      <c r="K60" s="114">
        <f>SR_HS2!G44</f>
        <v>95.19159232440663</v>
      </c>
      <c r="L60" s="51">
        <f>SR_HS2!H44</f>
        <v>133.38665942717364</v>
      </c>
      <c r="M60" s="35"/>
      <c r="N60" s="35"/>
      <c r="O60" s="42"/>
      <c r="P60" s="43"/>
      <c r="Q60" s="43"/>
      <c r="R60" s="43"/>
    </row>
    <row r="61" spans="1:18" s="26" customFormat="1" ht="12.75" customHeight="1">
      <c r="A61" s="48" t="str">
        <f>SR_HS2!A53</f>
        <v>41</v>
      </c>
      <c r="B61" s="58" t="str">
        <f>SR_HS2!B53</f>
        <v>  Surové kože a kožky (iné ako kožušiny) a usne</v>
      </c>
      <c r="C61" s="143">
        <f>SR_HS2!C53</f>
        <v>78.241506</v>
      </c>
      <c r="D61" s="153">
        <f>SR_HS2!D53</f>
        <v>51.130928</v>
      </c>
      <c r="E61" s="154">
        <f>SR_HS2!E53</f>
        <v>94.786415</v>
      </c>
      <c r="F61" s="103">
        <f t="shared" si="4"/>
        <v>0.395236966060487</v>
      </c>
      <c r="G61" s="144">
        <f>SR_HS2!F53</f>
        <v>45.345715</v>
      </c>
      <c r="H61" s="108">
        <f t="shared" si="5"/>
        <v>0.1710102516549746</v>
      </c>
      <c r="I61" s="167">
        <f t="shared" si="6"/>
        <v>-49.44070000000001</v>
      </c>
      <c r="J61" s="137">
        <f t="shared" si="7"/>
        <v>16.544909000000004</v>
      </c>
      <c r="K61" s="114">
        <f>SR_HS2!G53</f>
        <v>121.14594905675769</v>
      </c>
      <c r="L61" s="51">
        <f>SR_HS2!H53</f>
        <v>88.6854918807654</v>
      </c>
      <c r="M61" s="35"/>
      <c r="N61" s="35"/>
      <c r="O61" s="42"/>
      <c r="P61" s="43"/>
      <c r="Q61" s="43"/>
      <c r="R61" s="43"/>
    </row>
    <row r="62" spans="1:18" s="26" customFormat="1" ht="12.75" customHeight="1">
      <c r="A62" s="48" t="str">
        <f>SR_HS2!A54</f>
        <v>42</v>
      </c>
      <c r="B62" s="58" t="str">
        <f>SR_HS2!B54</f>
        <v>  Kožené výrobky; sedlárske výrobky; cestovné potreby, kabelky</v>
      </c>
      <c r="C62" s="143">
        <f>SR_HS2!C54</f>
        <v>37.232134</v>
      </c>
      <c r="D62" s="161">
        <f>SR_HS2!D54</f>
        <v>53.600044</v>
      </c>
      <c r="E62" s="154">
        <f>SR_HS2!E54</f>
        <v>45.195789</v>
      </c>
      <c r="F62" s="103">
        <f t="shared" si="4"/>
        <v>0.1884557668213312</v>
      </c>
      <c r="G62" s="144">
        <f>SR_HS2!F54</f>
        <v>47.433092</v>
      </c>
      <c r="H62" s="108">
        <f t="shared" si="5"/>
        <v>0.17888228247572155</v>
      </c>
      <c r="I62" s="167">
        <f t="shared" si="6"/>
        <v>2.2373030000000043</v>
      </c>
      <c r="J62" s="137">
        <f t="shared" si="7"/>
        <v>7.963654999999996</v>
      </c>
      <c r="K62" s="114">
        <f>SR_HS2!G54</f>
        <v>121.38919837364142</v>
      </c>
      <c r="L62" s="51">
        <f>SR_HS2!H54</f>
        <v>88.49450198212526</v>
      </c>
      <c r="M62" s="35"/>
      <c r="N62" s="35"/>
      <c r="O62" s="42"/>
      <c r="P62" s="43"/>
      <c r="Q62" s="43"/>
      <c r="R62" s="43"/>
    </row>
    <row r="63" spans="1:18" s="26" customFormat="1" ht="12.75" customHeight="1">
      <c r="A63" s="52" t="str">
        <f>SR_HS2!A27</f>
        <v>15</v>
      </c>
      <c r="B63" s="67" t="str">
        <f>SR_HS2!B27</f>
        <v>  Živočíšne a rastlinné tuky a oleje; upravené jedlé tuky; vosky</v>
      </c>
      <c r="C63" s="146">
        <f>SR_HS2!C27</f>
        <v>127.597381</v>
      </c>
      <c r="D63" s="155">
        <f>SR_HS2!D27</f>
        <v>104.878725</v>
      </c>
      <c r="E63" s="156">
        <f>SR_HS2!E27</f>
        <v>139.486807</v>
      </c>
      <c r="F63" s="104">
        <f t="shared" si="4"/>
        <v>0.5816270443833612</v>
      </c>
      <c r="G63" s="147">
        <f>SR_HS2!F27</f>
        <v>129.560106</v>
      </c>
      <c r="H63" s="109">
        <f t="shared" si="5"/>
        <v>0.48860418964625846</v>
      </c>
      <c r="I63" s="169">
        <f t="shared" si="6"/>
        <v>-9.926701000000008</v>
      </c>
      <c r="J63" s="138">
        <f t="shared" si="7"/>
        <v>11.889426</v>
      </c>
      <c r="K63" s="115">
        <f>SR_HS2!G27</f>
        <v>109.3179232260261</v>
      </c>
      <c r="L63" s="55">
        <f>SR_HS2!H27</f>
        <v>123.53325805591172</v>
      </c>
      <c r="M63" s="35"/>
      <c r="N63" s="69"/>
      <c r="O63" s="42"/>
      <c r="P63" s="43"/>
      <c r="Q63" s="43"/>
      <c r="R63" s="43"/>
    </row>
    <row r="64" spans="1:18" s="26" customFormat="1" ht="12.75" customHeight="1">
      <c r="A64" s="44" t="str">
        <f>SR_HS2!A93</f>
        <v>82</v>
      </c>
      <c r="B64" s="68" t="str">
        <f>SR_HS2!B93</f>
        <v>  Nástroje, náradie, nožiarsky tovar, lyžice a vidličky</v>
      </c>
      <c r="C64" s="141">
        <f>SR_HS2!C93</f>
        <v>102.38905</v>
      </c>
      <c r="D64" s="151">
        <f>SR_HS2!D93</f>
        <v>39.525093</v>
      </c>
      <c r="E64" s="152">
        <f>SR_HS2!E93</f>
        <v>90.326513</v>
      </c>
      <c r="F64" s="105">
        <f t="shared" si="4"/>
        <v>0.3766402279582273</v>
      </c>
      <c r="G64" s="142">
        <f>SR_HS2!F93</f>
        <v>40.066778</v>
      </c>
      <c r="H64" s="110">
        <f t="shared" si="5"/>
        <v>0.15110203442120165</v>
      </c>
      <c r="I64" s="166">
        <f t="shared" si="6"/>
        <v>-50.259735000000006</v>
      </c>
      <c r="J64" s="136">
        <f t="shared" si="7"/>
        <v>-12.062536999999992</v>
      </c>
      <c r="K64" s="116">
        <f>SR_HS2!G93</f>
        <v>88.21891891759911</v>
      </c>
      <c r="L64" s="47">
        <f>SR_HS2!H93</f>
        <v>101.3704838088553</v>
      </c>
      <c r="M64" s="35"/>
      <c r="N64" s="69"/>
      <c r="O64" s="42"/>
      <c r="P64" s="43"/>
      <c r="Q64" s="43"/>
      <c r="R64" s="43"/>
    </row>
    <row r="65" spans="1:18" s="26" customFormat="1" ht="12.75" customHeight="1">
      <c r="A65" s="48" t="str">
        <f>SR_HS2!A21</f>
        <v>09</v>
      </c>
      <c r="B65" s="49" t="str">
        <f>SR_HS2!B21</f>
        <v>  Káva, čaj, maté a koreniny</v>
      </c>
      <c r="C65" s="143">
        <f>SR_HS2!C21</f>
        <v>87.857093</v>
      </c>
      <c r="D65" s="161">
        <f>SR_HS2!D21</f>
        <v>72.328857</v>
      </c>
      <c r="E65" s="154">
        <f>SR_HS2!E21</f>
        <v>62.197715</v>
      </c>
      <c r="F65" s="103">
        <f t="shared" si="4"/>
        <v>0.25934978311496265</v>
      </c>
      <c r="G65" s="144">
        <f>SR_HS2!F21</f>
        <v>47.635861</v>
      </c>
      <c r="H65" s="108">
        <f t="shared" si="5"/>
        <v>0.179646976068442</v>
      </c>
      <c r="I65" s="167">
        <f t="shared" si="6"/>
        <v>-14.561854000000004</v>
      </c>
      <c r="J65" s="137">
        <f t="shared" si="7"/>
        <v>-25.659378000000004</v>
      </c>
      <c r="K65" s="114">
        <f>SR_HS2!G21</f>
        <v>70.79418732873395</v>
      </c>
      <c r="L65" s="51">
        <f>SR_HS2!H21</f>
        <v>65.8601047711842</v>
      </c>
      <c r="M65" s="35"/>
      <c r="N65" s="69"/>
      <c r="O65" s="42"/>
      <c r="P65" s="43"/>
      <c r="Q65" s="43"/>
      <c r="R65" s="43"/>
    </row>
    <row r="66" spans="1:18" s="26" customFormat="1" ht="12.75" customHeight="1">
      <c r="A66" s="48" t="str">
        <f>SR_HS2!A46</f>
        <v>34</v>
      </c>
      <c r="B66" s="58" t="str">
        <f>SR_HS2!B46</f>
        <v>  Mydlo, pracie, čistiace prípravky, vosky, sviečky; modelovacie pasty</v>
      </c>
      <c r="C66" s="143">
        <f>SR_HS2!C46</f>
        <v>77.787067</v>
      </c>
      <c r="D66" s="153">
        <f>SR_HS2!D46</f>
        <v>29.168287</v>
      </c>
      <c r="E66" s="154">
        <f>SR_HS2!E46</f>
        <v>79.688071</v>
      </c>
      <c r="F66" s="103">
        <f t="shared" si="4"/>
        <v>0.3322804371623579</v>
      </c>
      <c r="G66" s="144">
        <f>SR_HS2!F46</f>
        <v>41.42598</v>
      </c>
      <c r="H66" s="108">
        <f t="shared" si="5"/>
        <v>0.15622793167676252</v>
      </c>
      <c r="I66" s="167">
        <f t="shared" si="6"/>
        <v>-38.26209099999999</v>
      </c>
      <c r="J66" s="137">
        <f t="shared" si="7"/>
        <v>1.9010040000000004</v>
      </c>
      <c r="K66" s="114">
        <f>SR_HS2!G46</f>
        <v>102.44385612328075</v>
      </c>
      <c r="L66" s="51">
        <f>SR_HS2!H46</f>
        <v>142.0240413843981</v>
      </c>
      <c r="M66" s="35"/>
      <c r="N66" s="35"/>
      <c r="O66" s="42"/>
      <c r="P66" s="43"/>
      <c r="Q66" s="43"/>
      <c r="R66" s="43"/>
    </row>
    <row r="67" spans="1:18" s="26" customFormat="1" ht="12.75" customHeight="1">
      <c r="A67" s="48" t="str">
        <f>SR_HS2!A81</f>
        <v>69</v>
      </c>
      <c r="B67" s="58" t="str">
        <f>SR_HS2!B81</f>
        <v>  Keramické výrobky</v>
      </c>
      <c r="C67" s="143">
        <f>SR_HS2!C81</f>
        <v>56.89133</v>
      </c>
      <c r="D67" s="153">
        <f>SR_HS2!D81</f>
        <v>22.56761</v>
      </c>
      <c r="E67" s="154">
        <f>SR_HS2!E81</f>
        <v>53.805726</v>
      </c>
      <c r="F67" s="103">
        <f t="shared" si="4"/>
        <v>0.22435717081315779</v>
      </c>
      <c r="G67" s="144">
        <f>SR_HS2!F81</f>
        <v>19.356045</v>
      </c>
      <c r="H67" s="108">
        <f t="shared" si="5"/>
        <v>0.07299658030521766</v>
      </c>
      <c r="I67" s="167">
        <f t="shared" si="6"/>
        <v>-34.449681</v>
      </c>
      <c r="J67" s="137">
        <f t="shared" si="7"/>
        <v>-3.0856040000000036</v>
      </c>
      <c r="K67" s="114">
        <f>SR_HS2!G81</f>
        <v>94.57631944972985</v>
      </c>
      <c r="L67" s="51">
        <f>SR_HS2!H81</f>
        <v>85.76913993107823</v>
      </c>
      <c r="M67" s="35"/>
      <c r="N67" s="35"/>
      <c r="O67" s="42"/>
      <c r="P67" s="43"/>
      <c r="Q67" s="43"/>
      <c r="R67" s="43"/>
    </row>
    <row r="68" spans="1:18" s="26" customFormat="1" ht="12.75" customHeight="1">
      <c r="A68" s="48" t="str">
        <f>SR_HS2!A100</f>
        <v>89</v>
      </c>
      <c r="B68" s="58" t="str">
        <f>SR_HS2!B100</f>
        <v>  Lode, člny a plávajúce konštrukcie</v>
      </c>
      <c r="C68" s="143">
        <f>SR_HS2!C100</f>
        <v>3.047844</v>
      </c>
      <c r="D68" s="153">
        <f>SR_HS2!D100</f>
        <v>12.018543</v>
      </c>
      <c r="E68" s="154">
        <f>SR_HS2!E100</f>
        <v>1.335758</v>
      </c>
      <c r="F68" s="103">
        <f t="shared" si="4"/>
        <v>0.00556979541119921</v>
      </c>
      <c r="G68" s="144">
        <f>SR_HS2!F100</f>
        <v>1.905324</v>
      </c>
      <c r="H68" s="108">
        <f t="shared" si="5"/>
        <v>0.00718546254534222</v>
      </c>
      <c r="I68" s="167">
        <f t="shared" si="6"/>
        <v>0.569566</v>
      </c>
      <c r="J68" s="137">
        <f t="shared" si="7"/>
        <v>-1.712086</v>
      </c>
      <c r="K68" s="114">
        <f>SR_HS2!G100</f>
        <v>43.826324444426945</v>
      </c>
      <c r="L68" s="51">
        <f>SR_HS2!H100</f>
        <v>15.853202838314095</v>
      </c>
      <c r="M68" s="35"/>
      <c r="N68" s="35"/>
      <c r="O68" s="42"/>
      <c r="P68" s="43"/>
      <c r="Q68" s="43"/>
      <c r="R68" s="43"/>
    </row>
    <row r="69" spans="1:18" s="26" customFormat="1" ht="12.75" customHeight="1">
      <c r="A69" s="48" t="str">
        <f>SR_HS2!A19</f>
        <v>07</v>
      </c>
      <c r="B69" s="49" t="str">
        <f>SR_HS2!B19</f>
        <v>  Zelenina, jedlé rastliny, korene a hľuzy</v>
      </c>
      <c r="C69" s="143">
        <f>SR_HS2!C19</f>
        <v>81.71266</v>
      </c>
      <c r="D69" s="161">
        <f>SR_HS2!D19</f>
        <v>19.130993</v>
      </c>
      <c r="E69" s="154">
        <f>SR_HS2!E19</f>
        <v>92.457402</v>
      </c>
      <c r="F69" s="103">
        <f t="shared" si="4"/>
        <v>0.38552553186355665</v>
      </c>
      <c r="G69" s="144">
        <f>SR_HS2!F19</f>
        <v>13.938369</v>
      </c>
      <c r="H69" s="108">
        <f t="shared" si="5"/>
        <v>0.052565142932466655</v>
      </c>
      <c r="I69" s="167">
        <f t="shared" si="6"/>
        <v>-78.51903300000001</v>
      </c>
      <c r="J69" s="137">
        <f t="shared" si="7"/>
        <v>10.744742000000002</v>
      </c>
      <c r="K69" s="114">
        <f>SR_HS2!G19</f>
        <v>113.14942139932785</v>
      </c>
      <c r="L69" s="51">
        <f>SR_HS2!H19</f>
        <v>72.85753018674984</v>
      </c>
      <c r="M69" s="35"/>
      <c r="N69" s="35"/>
      <c r="O69" s="42"/>
      <c r="P69" s="43"/>
      <c r="Q69" s="43"/>
      <c r="R69" s="43"/>
    </row>
    <row r="70" spans="1:18" s="26" customFormat="1" ht="12.75" customHeight="1">
      <c r="A70" s="48" t="str">
        <f>SR_HS2!A90</f>
        <v>79</v>
      </c>
      <c r="B70" s="58" t="str">
        <f>SR_HS2!B90</f>
        <v>  Zinok a predmety zo zinku</v>
      </c>
      <c r="C70" s="143">
        <f>SR_HS2!C90</f>
        <v>37.332604</v>
      </c>
      <c r="D70" s="161">
        <f>SR_HS2!D90</f>
        <v>17.594987</v>
      </c>
      <c r="E70" s="154">
        <f>SR_HS2!E90</f>
        <v>33.210587</v>
      </c>
      <c r="F70" s="103">
        <f t="shared" si="4"/>
        <v>0.13848030487246352</v>
      </c>
      <c r="G70" s="144">
        <f>SR_HS2!F90</f>
        <v>20.302211</v>
      </c>
      <c r="H70" s="108">
        <f t="shared" si="5"/>
        <v>0.07656481350580521</v>
      </c>
      <c r="I70" s="167">
        <f t="shared" si="6"/>
        <v>-12.908375999999997</v>
      </c>
      <c r="J70" s="137">
        <f t="shared" si="7"/>
        <v>-4.122017000000007</v>
      </c>
      <c r="K70" s="114">
        <f>SR_HS2!G90</f>
        <v>88.958667335394</v>
      </c>
      <c r="L70" s="51">
        <f>SR_HS2!H90</f>
        <v>115.38633702883668</v>
      </c>
      <c r="M70" s="35"/>
      <c r="N70" s="35"/>
      <c r="O70" s="42"/>
      <c r="P70" s="43"/>
      <c r="Q70" s="43"/>
      <c r="R70" s="43"/>
    </row>
    <row r="71" spans="1:18" s="26" customFormat="1" ht="12.75" customHeight="1">
      <c r="A71" s="48" t="str">
        <f>SR_HS2!A68</f>
        <v>56</v>
      </c>
      <c r="B71" s="58" t="str">
        <f>SR_HS2!B68</f>
        <v>  Vata, plsť a netkané textílie; špeciálne priadze; motúzy, šnúry, laná</v>
      </c>
      <c r="C71" s="143">
        <f>SR_HS2!C68</f>
        <v>40.769489</v>
      </c>
      <c r="D71" s="161">
        <f>SR_HS2!D68</f>
        <v>17.429139</v>
      </c>
      <c r="E71" s="154">
        <f>SR_HS2!E68</f>
        <v>39.422453</v>
      </c>
      <c r="F71" s="103">
        <f t="shared" si="4"/>
        <v>0.16438231911590012</v>
      </c>
      <c r="G71" s="144">
        <f>SR_HS2!F68</f>
        <v>13.609384</v>
      </c>
      <c r="H71" s="108">
        <f t="shared" si="5"/>
        <v>0.051324456626368885</v>
      </c>
      <c r="I71" s="167">
        <f t="shared" si="6"/>
        <v>-25.813069</v>
      </c>
      <c r="J71" s="137">
        <f t="shared" si="7"/>
        <v>-1.3470360000000028</v>
      </c>
      <c r="K71" s="114">
        <f>SR_HS2!G68</f>
        <v>96.69597036156131</v>
      </c>
      <c r="L71" s="51">
        <f>SR_HS2!H68</f>
        <v>78.08408665511246</v>
      </c>
      <c r="M71" s="35"/>
      <c r="N71" s="35"/>
      <c r="O71" s="42"/>
      <c r="P71" s="43"/>
      <c r="Q71" s="43"/>
      <c r="R71" s="43"/>
    </row>
    <row r="72" spans="1:18" s="26" customFormat="1" ht="12.75" customHeight="1">
      <c r="A72" s="48" t="str">
        <f>SR_HS2!A20</f>
        <v>08</v>
      </c>
      <c r="B72" s="49" t="str">
        <f>SR_HS2!B20</f>
        <v>  Jedlé ovocie a orechy; šupy citrusových plodov a melónov</v>
      </c>
      <c r="C72" s="143">
        <f>SR_HS2!C20</f>
        <v>87.578388</v>
      </c>
      <c r="D72" s="153">
        <f>SR_HS2!D20</f>
        <v>24.981283</v>
      </c>
      <c r="E72" s="154">
        <f>SR_HS2!E20</f>
        <v>91.159329</v>
      </c>
      <c r="F72" s="103">
        <f t="shared" si="4"/>
        <v>0.38011287400277527</v>
      </c>
      <c r="G72" s="144">
        <f>SR_HS2!F20</f>
        <v>29.659599</v>
      </c>
      <c r="H72" s="108">
        <f t="shared" si="5"/>
        <v>0.11185390921668416</v>
      </c>
      <c r="I72" s="167">
        <f t="shared" si="6"/>
        <v>-61.49973</v>
      </c>
      <c r="J72" s="137">
        <f t="shared" si="7"/>
        <v>3.5809409999999957</v>
      </c>
      <c r="K72" s="114">
        <f>SR_HS2!G20</f>
        <v>104.08884095925583</v>
      </c>
      <c r="L72" s="51">
        <f>SR_HS2!H20</f>
        <v>118.72728474354179</v>
      </c>
      <c r="M72" s="35"/>
      <c r="N72" s="35"/>
      <c r="O72" s="42"/>
      <c r="P72" s="43"/>
      <c r="Q72" s="43"/>
      <c r="R72" s="43"/>
    </row>
    <row r="73" spans="1:18" s="26" customFormat="1" ht="12.75" customHeight="1">
      <c r="A73" s="59" t="str">
        <f>SR_HS2!A38</f>
        <v>26</v>
      </c>
      <c r="B73" s="60" t="str">
        <f>SR_HS2!B38</f>
        <v>  Rudy kovov, trosky a popoly</v>
      </c>
      <c r="C73" s="148">
        <f>SR_HS2!C38</f>
        <v>237.949215</v>
      </c>
      <c r="D73" s="165">
        <f>SR_HS2!D38</f>
        <v>14.365551</v>
      </c>
      <c r="E73" s="158">
        <f>SR_HS2!E38</f>
        <v>229.413483</v>
      </c>
      <c r="F73" s="106">
        <f t="shared" si="4"/>
        <v>0.9566000464759545</v>
      </c>
      <c r="G73" s="149">
        <f>SR_HS2!F38</f>
        <v>10.037002</v>
      </c>
      <c r="H73" s="111">
        <f t="shared" si="5"/>
        <v>0.037852093364973596</v>
      </c>
      <c r="I73" s="170">
        <f t="shared" si="6"/>
        <v>-219.376481</v>
      </c>
      <c r="J73" s="138">
        <f t="shared" si="7"/>
        <v>-8.535731999999996</v>
      </c>
      <c r="K73" s="117">
        <f>SR_HS2!G38</f>
        <v>96.4127925364242</v>
      </c>
      <c r="L73" s="62">
        <f>SR_HS2!H38</f>
        <v>69.86854872465386</v>
      </c>
      <c r="M73" s="35"/>
      <c r="N73" s="35"/>
      <c r="O73" s="42"/>
      <c r="P73" s="43"/>
      <c r="Q73" s="43"/>
      <c r="R73" s="43"/>
    </row>
    <row r="74" spans="1:18" s="26" customFormat="1" ht="12.75" customHeight="1">
      <c r="A74" s="63" t="str">
        <f>SR_HS2!A72</f>
        <v>60</v>
      </c>
      <c r="B74" s="64" t="str">
        <f>SR_HS2!B72</f>
        <v>  Pletené alebo háčkované textílie</v>
      </c>
      <c r="C74" s="150">
        <f>SR_HS2!C72</f>
        <v>12.821488</v>
      </c>
      <c r="D74" s="162">
        <f>SR_HS2!D72</f>
        <v>24.96468</v>
      </c>
      <c r="E74" s="160">
        <f>SR_HS2!E72</f>
        <v>14.610654</v>
      </c>
      <c r="F74" s="107">
        <f t="shared" si="4"/>
        <v>0.060922976769609005</v>
      </c>
      <c r="G74" s="145">
        <f>SR_HS2!F72</f>
        <v>26.116863</v>
      </c>
      <c r="H74" s="112">
        <f t="shared" si="5"/>
        <v>0.09849334857920963</v>
      </c>
      <c r="I74" s="168">
        <f t="shared" si="6"/>
        <v>11.506208999999998</v>
      </c>
      <c r="J74" s="136">
        <f t="shared" si="7"/>
        <v>1.7891659999999998</v>
      </c>
      <c r="K74" s="118">
        <f>SR_HS2!G72</f>
        <v>113.95443336998015</v>
      </c>
      <c r="L74" s="66">
        <f>SR_HS2!H72</f>
        <v>104.61525242863117</v>
      </c>
      <c r="M74" s="35"/>
      <c r="N74" s="35"/>
      <c r="O74" s="42"/>
      <c r="P74" s="43"/>
      <c r="Q74" s="43"/>
      <c r="R74" s="43"/>
    </row>
    <row r="75" spans="1:18" s="26" customFormat="1" ht="12.75" customHeight="1">
      <c r="A75" s="48" t="str">
        <f>SR_HS2!A35</f>
        <v>23</v>
      </c>
      <c r="B75" s="58" t="str">
        <f>SR_HS2!B35</f>
        <v>  Zvyšky a odpady v potravinárskom priemysle; pripravené krmivo</v>
      </c>
      <c r="C75" s="143">
        <f>SR_HS2!C35</f>
        <v>60.139959</v>
      </c>
      <c r="D75" s="161">
        <f>SR_HS2!D35</f>
        <v>40.633495</v>
      </c>
      <c r="E75" s="154">
        <f>SR_HS2!E35</f>
        <v>70.80486</v>
      </c>
      <c r="F75" s="103">
        <f t="shared" si="4"/>
        <v>0.29523954512614003</v>
      </c>
      <c r="G75" s="144">
        <f>SR_HS2!F35</f>
        <v>56.569903</v>
      </c>
      <c r="H75" s="108">
        <f t="shared" si="5"/>
        <v>0.21333952608592685</v>
      </c>
      <c r="I75" s="167">
        <f t="shared" si="6"/>
        <v>-14.234957000000009</v>
      </c>
      <c r="J75" s="137">
        <f t="shared" si="7"/>
        <v>10.664901000000008</v>
      </c>
      <c r="K75" s="114">
        <f>SR_HS2!G35</f>
        <v>117.73346902348239</v>
      </c>
      <c r="L75" s="51">
        <f>SR_HS2!H35</f>
        <v>139.21988005215894</v>
      </c>
      <c r="M75" s="35"/>
      <c r="N75" s="35"/>
      <c r="O75" s="42"/>
      <c r="P75" s="43"/>
      <c r="Q75" s="43"/>
      <c r="R75" s="43"/>
    </row>
    <row r="76" spans="1:18" s="26" customFormat="1" ht="12.75" customHeight="1">
      <c r="A76" s="48" t="str">
        <f>SR_HS2!A28</f>
        <v>16</v>
      </c>
      <c r="B76" s="58" t="str">
        <f>SR_HS2!B28</f>
        <v>  Prípravky z mäsa, rýb, kôrovcov a z vodných bezstavovcov</v>
      </c>
      <c r="C76" s="143">
        <f>SR_HS2!C28</f>
        <v>101.743271</v>
      </c>
      <c r="D76" s="161">
        <f>SR_HS2!D28</f>
        <v>23.512761</v>
      </c>
      <c r="E76" s="154">
        <f>SR_HS2!E28</f>
        <v>77.299429</v>
      </c>
      <c r="F76" s="103">
        <f t="shared" si="4"/>
        <v>0.3223203641172422</v>
      </c>
      <c r="G76" s="144">
        <f>SR_HS2!F28</f>
        <v>20.764947</v>
      </c>
      <c r="H76" s="108">
        <f t="shared" si="5"/>
        <v>0.07830990893124544</v>
      </c>
      <c r="I76" s="167">
        <f t="shared" si="6"/>
        <v>-56.534482000000004</v>
      </c>
      <c r="J76" s="137">
        <f t="shared" si="7"/>
        <v>-24.44384199999999</v>
      </c>
      <c r="K76" s="114">
        <f>SR_HS2!G28</f>
        <v>75.9749792200017</v>
      </c>
      <c r="L76" s="51">
        <f>SR_HS2!H28</f>
        <v>88.31352047511561</v>
      </c>
      <c r="M76" s="35"/>
      <c r="N76" s="35"/>
      <c r="O76" s="42"/>
      <c r="P76" s="43"/>
      <c r="Q76" s="43"/>
      <c r="R76" s="43"/>
    </row>
    <row r="77" spans="1:18" s="26" customFormat="1" ht="12.75" customHeight="1">
      <c r="A77" s="48">
        <f>SR_HS2!A110</f>
        <v>99</v>
      </c>
      <c r="B77" s="58" t="str">
        <f>SR_HS2!B110</f>
        <v>  Nešpecifikované tovary z dôvodu zjednodušenia</v>
      </c>
      <c r="C77" s="143">
        <f>SR_HS2!C110</f>
        <v>42.18804</v>
      </c>
      <c r="D77" s="161">
        <f>SR_HS2!D110</f>
        <v>16.603519</v>
      </c>
      <c r="E77" s="154">
        <f>SR_HS2!E110</f>
        <v>31.264839</v>
      </c>
      <c r="F77" s="103">
        <f t="shared" si="4"/>
        <v>0.13036699521476353</v>
      </c>
      <c r="G77" s="144">
        <f>SR_HS2!F110</f>
        <v>10.861475</v>
      </c>
      <c r="H77" s="108">
        <f t="shared" si="5"/>
        <v>0.040961391238272804</v>
      </c>
      <c r="I77" s="167">
        <f t="shared" si="6"/>
        <v>-20.403363999999996</v>
      </c>
      <c r="J77" s="137">
        <f t="shared" si="7"/>
        <v>-10.923201000000002</v>
      </c>
      <c r="K77" s="114">
        <f>SR_HS2!G110</f>
        <v>74.1082994137675</v>
      </c>
      <c r="L77" s="51">
        <f>SR_HS2!H110</f>
        <v>65.4167047359057</v>
      </c>
      <c r="M77" s="35"/>
      <c r="N77" s="35"/>
      <c r="O77" s="42"/>
      <c r="P77" s="43"/>
      <c r="Q77" s="43"/>
      <c r="R77" s="43"/>
    </row>
    <row r="78" spans="1:18" s="26" customFormat="1" ht="12.75" customHeight="1">
      <c r="A78" s="48" t="str">
        <f>SR_HS2!A32</f>
        <v>20</v>
      </c>
      <c r="B78" s="58" t="str">
        <f>SR_HS2!B32</f>
        <v>  Prípravky zo zeleniny, ovocia, orechov alebo z iných častí rastlín</v>
      </c>
      <c r="C78" s="143">
        <f>SR_HS2!C32</f>
        <v>57.700421</v>
      </c>
      <c r="D78" s="161">
        <f>SR_HS2!D32</f>
        <v>23.400475</v>
      </c>
      <c r="E78" s="154">
        <f>SR_HS2!E32</f>
        <v>55.674601</v>
      </c>
      <c r="F78" s="103">
        <f aca="true" t="shared" si="8" ref="F78:F109">E78/$E$11*100</f>
        <v>0.2321499382149663</v>
      </c>
      <c r="G78" s="144">
        <f>SR_HS2!F32</f>
        <v>17.359424</v>
      </c>
      <c r="H78" s="108">
        <f aca="true" t="shared" si="9" ref="H78:H109">G78/$G$11*100</f>
        <v>0.0654668134977121</v>
      </c>
      <c r="I78" s="167">
        <f aca="true" t="shared" si="10" ref="I78:I111">G78-E78</f>
        <v>-38.315177000000006</v>
      </c>
      <c r="J78" s="137">
        <f aca="true" t="shared" si="11" ref="J78:J111">E78-C78</f>
        <v>-2.025819999999996</v>
      </c>
      <c r="K78" s="114">
        <f>SR_HS2!G32</f>
        <v>96.48907241075418</v>
      </c>
      <c r="L78" s="51">
        <f>SR_HS2!H32</f>
        <v>74.18406677642227</v>
      </c>
      <c r="M78" s="35"/>
      <c r="N78" s="35"/>
      <c r="O78" s="42"/>
      <c r="P78" s="43"/>
      <c r="Q78" s="43"/>
      <c r="R78" s="43"/>
    </row>
    <row r="79" spans="1:18" s="26" customFormat="1" ht="12.75" customHeight="1">
      <c r="A79" s="48" t="str">
        <f>SR_HS2!A67</f>
        <v>55</v>
      </c>
      <c r="B79" s="58" t="str">
        <f>SR_HS2!B67</f>
        <v>  Umelo vyrobené strižné vlákna</v>
      </c>
      <c r="C79" s="143">
        <f>SR_HS2!C67</f>
        <v>40.841652</v>
      </c>
      <c r="D79" s="153">
        <f>SR_HS2!D67</f>
        <v>39.962214</v>
      </c>
      <c r="E79" s="154">
        <f>SR_HS2!E67</f>
        <v>39.9223</v>
      </c>
      <c r="F79" s="103">
        <f t="shared" si="8"/>
        <v>0.16646656306345775</v>
      </c>
      <c r="G79" s="144">
        <f>SR_HS2!F67</f>
        <v>36.051891</v>
      </c>
      <c r="H79" s="108">
        <f t="shared" si="9"/>
        <v>0.1359608719930365</v>
      </c>
      <c r="I79" s="167">
        <f t="shared" si="10"/>
        <v>-3.870409000000002</v>
      </c>
      <c r="J79" s="137">
        <f t="shared" si="11"/>
        <v>-0.9193520000000035</v>
      </c>
      <c r="K79" s="114">
        <f>SR_HS2!G67</f>
        <v>97.74898429671747</v>
      </c>
      <c r="L79" s="51">
        <f>SR_HS2!H67</f>
        <v>90.2149490516216</v>
      </c>
      <c r="M79" s="35"/>
      <c r="N79" s="35"/>
      <c r="O79" s="42"/>
      <c r="P79" s="43"/>
      <c r="Q79" s="43"/>
      <c r="R79" s="43"/>
    </row>
    <row r="80" spans="1:18" s="26" customFormat="1" ht="12.75" customHeight="1">
      <c r="A80" s="48" t="str">
        <f>SR_HS2!A64</f>
        <v>52</v>
      </c>
      <c r="B80" s="58" t="str">
        <f>SR_HS2!B64</f>
        <v>  Bavlna</v>
      </c>
      <c r="C80" s="143">
        <f>SR_HS2!C64</f>
        <v>36.008019</v>
      </c>
      <c r="D80" s="161">
        <f>SR_HS2!D64</f>
        <v>19.641959</v>
      </c>
      <c r="E80" s="154">
        <f>SR_HS2!E64</f>
        <v>31.6931</v>
      </c>
      <c r="F80" s="103">
        <f t="shared" si="8"/>
        <v>0.13215274244786682</v>
      </c>
      <c r="G80" s="144">
        <f>SR_HS2!F64</f>
        <v>10.309991</v>
      </c>
      <c r="H80" s="108">
        <f t="shared" si="9"/>
        <v>0.03888160447950867</v>
      </c>
      <c r="I80" s="167">
        <f t="shared" si="10"/>
        <v>-21.383109</v>
      </c>
      <c r="J80" s="137">
        <f t="shared" si="11"/>
        <v>-4.314918999999996</v>
      </c>
      <c r="K80" s="114">
        <f>SR_HS2!G64</f>
        <v>88.01678315044214</v>
      </c>
      <c r="L80" s="51">
        <f>SR_HS2!H64</f>
        <v>52.48962692570532</v>
      </c>
      <c r="M80" s="35"/>
      <c r="N80" s="35"/>
      <c r="O80" s="42"/>
      <c r="P80" s="43"/>
      <c r="Q80" s="43"/>
      <c r="R80" s="43"/>
    </row>
    <row r="81" spans="1:18" s="26" customFormat="1" ht="12.75" customHeight="1">
      <c r="A81" s="48" t="str">
        <f>SR_HS2!A99</f>
        <v>88</v>
      </c>
      <c r="B81" s="58" t="str">
        <f>SR_HS2!B99</f>
        <v>  Lietadlá, kozmické lode a ich časti a súčasti</v>
      </c>
      <c r="C81" s="143">
        <f>SR_HS2!C99</f>
        <v>17.481175</v>
      </c>
      <c r="D81" s="161">
        <f>SR_HS2!D99</f>
        <v>25.525635</v>
      </c>
      <c r="E81" s="154">
        <f>SR_HS2!E99</f>
        <v>26.353358</v>
      </c>
      <c r="F81" s="103">
        <f t="shared" si="8"/>
        <v>0.10988727932611296</v>
      </c>
      <c r="G81" s="144">
        <f>SR_HS2!F99</f>
        <v>5.596866</v>
      </c>
      <c r="H81" s="108">
        <f t="shared" si="9"/>
        <v>0.02110720854526544</v>
      </c>
      <c r="I81" s="167">
        <f t="shared" si="10"/>
        <v>-20.756492</v>
      </c>
      <c r="J81" s="137">
        <f t="shared" si="11"/>
        <v>8.872183</v>
      </c>
      <c r="K81" s="114">
        <f>SR_HS2!G99</f>
        <v>150.75278406628846</v>
      </c>
      <c r="L81" s="51">
        <f>SR_HS2!H99</f>
        <v>21.92645158484794</v>
      </c>
      <c r="M81" s="35"/>
      <c r="N81" s="35"/>
      <c r="O81" s="42"/>
      <c r="P81" s="43"/>
      <c r="Q81" s="43"/>
      <c r="R81" s="43"/>
    </row>
    <row r="82" spans="1:18" s="26" customFormat="1" ht="12.75" customHeight="1">
      <c r="A82" s="48" t="str">
        <f>SR_HS2!A71</f>
        <v>59</v>
      </c>
      <c r="B82" s="58" t="str">
        <f>SR_HS2!B71</f>
        <v>  Impregnované, vrstvené textílie; textil. výrobky na priemysel. použitie</v>
      </c>
      <c r="C82" s="143">
        <f>SR_HS2!C71</f>
        <v>52.708901</v>
      </c>
      <c r="D82" s="161">
        <f>SR_HS2!D71</f>
        <v>20.473335</v>
      </c>
      <c r="E82" s="154">
        <f>SR_HS2!E71</f>
        <v>48.367377</v>
      </c>
      <c r="F82" s="103">
        <f t="shared" si="8"/>
        <v>0.2016805397881519</v>
      </c>
      <c r="G82" s="144">
        <f>SR_HS2!F71</f>
        <v>23.02204</v>
      </c>
      <c r="H82" s="108">
        <f t="shared" si="9"/>
        <v>0.08682198205521498</v>
      </c>
      <c r="I82" s="167">
        <f t="shared" si="10"/>
        <v>-25.345336999999997</v>
      </c>
      <c r="J82" s="137">
        <f t="shared" si="11"/>
        <v>-4.341524</v>
      </c>
      <c r="K82" s="114">
        <f>SR_HS2!G71</f>
        <v>91.76320523169322</v>
      </c>
      <c r="L82" s="51">
        <f>SR_HS2!H71</f>
        <v>112.44889999601921</v>
      </c>
      <c r="M82" s="35"/>
      <c r="N82" s="35"/>
      <c r="O82" s="42"/>
      <c r="P82" s="43"/>
      <c r="Q82" s="43"/>
      <c r="R82" s="43"/>
    </row>
    <row r="83" spans="1:18" s="26" customFormat="1" ht="12.75" customHeight="1">
      <c r="A83" s="52" t="str">
        <f>SR_HS2!A47</f>
        <v>35</v>
      </c>
      <c r="B83" s="67" t="str">
        <f>SR_HS2!B47</f>
        <v>  Albumidoidné látky; modifikované škroby; gleje; enzýmy</v>
      </c>
      <c r="C83" s="146">
        <f>SR_HS2!C47</f>
        <v>27.958555</v>
      </c>
      <c r="D83" s="163">
        <f>SR_HS2!D47</f>
        <v>17.532982</v>
      </c>
      <c r="E83" s="156">
        <f>SR_HS2!E47</f>
        <v>28.869557</v>
      </c>
      <c r="F83" s="104">
        <f t="shared" si="8"/>
        <v>0.12037923493773127</v>
      </c>
      <c r="G83" s="147">
        <f>SR_HS2!F47</f>
        <v>19.36718</v>
      </c>
      <c r="H83" s="109">
        <f t="shared" si="9"/>
        <v>0.07303857322896312</v>
      </c>
      <c r="I83" s="169">
        <f t="shared" si="10"/>
        <v>-9.502377</v>
      </c>
      <c r="J83" s="138">
        <f t="shared" si="11"/>
        <v>0.9110019999999999</v>
      </c>
      <c r="K83" s="115">
        <f>SR_HS2!G47</f>
        <v>103.2584015876357</v>
      </c>
      <c r="L83" s="55">
        <f>SR_HS2!H47</f>
        <v>110.46141494926533</v>
      </c>
      <c r="M83" s="35"/>
      <c r="N83" s="35"/>
      <c r="O83" s="42"/>
      <c r="P83" s="43"/>
      <c r="Q83" s="43"/>
      <c r="R83" s="43"/>
    </row>
    <row r="84" spans="1:18" s="26" customFormat="1" ht="12.75" customHeight="1">
      <c r="A84" s="44" t="str">
        <f>SR_HS2!A91</f>
        <v>80</v>
      </c>
      <c r="B84" s="68" t="str">
        <f>SR_HS2!B91</f>
        <v>  Cín a predmety z cínu</v>
      </c>
      <c r="C84" s="141">
        <f>SR_HS2!C91</f>
        <v>16.854279</v>
      </c>
      <c r="D84" s="164">
        <f>SR_HS2!D91</f>
        <v>3.373948</v>
      </c>
      <c r="E84" s="152">
        <f>SR_HS2!E91</f>
        <v>37.725349</v>
      </c>
      <c r="F84" s="105">
        <f t="shared" si="8"/>
        <v>0.157305796219142</v>
      </c>
      <c r="G84" s="142">
        <f>SR_HS2!F91</f>
        <v>31.974158</v>
      </c>
      <c r="H84" s="110">
        <f t="shared" si="9"/>
        <v>0.12058270127697666</v>
      </c>
      <c r="I84" s="166">
        <f t="shared" si="10"/>
        <v>-5.751191000000002</v>
      </c>
      <c r="J84" s="136">
        <f t="shared" si="11"/>
        <v>20.871070000000003</v>
      </c>
      <c r="K84" s="116">
        <f>SR_HS2!G91</f>
        <v>223.83247008074335</v>
      </c>
      <c r="L84" s="47">
        <f>SR_HS2!H91</f>
        <v>947.6778539562554</v>
      </c>
      <c r="M84" s="35"/>
      <c r="N84" s="35"/>
      <c r="O84" s="42"/>
      <c r="P84" s="43"/>
      <c r="Q84" s="43"/>
      <c r="R84" s="43"/>
    </row>
    <row r="85" spans="1:18" s="26" customFormat="1" ht="12.75" customHeight="1">
      <c r="A85" s="48" t="str">
        <f>SR_HS2!A70</f>
        <v>58</v>
      </c>
      <c r="B85" s="58" t="str">
        <f>SR_HS2!B70</f>
        <v>  Špeciálne tkaniny; všívané textílie; čipky, tapisérie; výšivky</v>
      </c>
      <c r="C85" s="143">
        <f>SR_HS2!C70</f>
        <v>13.158509</v>
      </c>
      <c r="D85" s="161">
        <f>SR_HS2!D70</f>
        <v>9.240068</v>
      </c>
      <c r="E85" s="154">
        <f>SR_HS2!E70</f>
        <v>12.36719</v>
      </c>
      <c r="F85" s="103">
        <f t="shared" si="8"/>
        <v>0.05156826169967073</v>
      </c>
      <c r="G85" s="144">
        <f>SR_HS2!F70</f>
        <v>9.322844</v>
      </c>
      <c r="H85" s="108">
        <f t="shared" si="9"/>
        <v>0.035158821480267104</v>
      </c>
      <c r="I85" s="167">
        <f t="shared" si="10"/>
        <v>-3.044346000000001</v>
      </c>
      <c r="J85" s="137">
        <f t="shared" si="11"/>
        <v>-0.7913189999999997</v>
      </c>
      <c r="K85" s="114">
        <f>SR_HS2!G70</f>
        <v>93.98625634560877</v>
      </c>
      <c r="L85" s="51">
        <f>SR_HS2!H70</f>
        <v>100.89583756310017</v>
      </c>
      <c r="M85" s="35"/>
      <c r="N85" s="35"/>
      <c r="O85" s="42"/>
      <c r="P85" s="43"/>
      <c r="Q85" s="43"/>
      <c r="R85" s="43"/>
    </row>
    <row r="86" spans="1:18" s="26" customFormat="1" ht="12.75" customHeight="1">
      <c r="A86" s="48" t="str">
        <f>SR_HS2!A87</f>
        <v>75</v>
      </c>
      <c r="B86" s="58" t="str">
        <f>SR_HS2!B87</f>
        <v>  Nikel a predmety z niklu</v>
      </c>
      <c r="C86" s="143">
        <f>SR_HS2!C87</f>
        <v>45.541061</v>
      </c>
      <c r="D86" s="161">
        <f>SR_HS2!D87</f>
        <v>22.04158</v>
      </c>
      <c r="E86" s="154">
        <f>SR_HS2!E87</f>
        <v>58.028059</v>
      </c>
      <c r="F86" s="103">
        <f t="shared" si="8"/>
        <v>0.24196330228903515</v>
      </c>
      <c r="G86" s="144">
        <f>SR_HS2!F87</f>
        <v>43.504904</v>
      </c>
      <c r="H86" s="108">
        <f t="shared" si="9"/>
        <v>0.16406808407951032</v>
      </c>
      <c r="I86" s="167">
        <f t="shared" si="10"/>
        <v>-14.523154999999996</v>
      </c>
      <c r="J86" s="137">
        <f t="shared" si="11"/>
        <v>12.486998</v>
      </c>
      <c r="K86" s="114">
        <f>SR_HS2!G87</f>
        <v>127.41920747081407</v>
      </c>
      <c r="L86" s="51">
        <f>SR_HS2!H87</f>
        <v>197.37652200976518</v>
      </c>
      <c r="M86" s="35"/>
      <c r="N86" s="35"/>
      <c r="O86" s="42"/>
      <c r="P86" s="43"/>
      <c r="Q86" s="43"/>
      <c r="R86" s="43"/>
    </row>
    <row r="87" spans="1:18" s="26" customFormat="1" ht="12.75" customHeight="1">
      <c r="A87" s="48" t="str">
        <f>SR_HS2!A104</f>
        <v>93</v>
      </c>
      <c r="B87" s="58" t="str">
        <f>SR_HS2!B104</f>
        <v>  Zbrane a strelivo; ich časti, súčasti a príslušenstvo</v>
      </c>
      <c r="C87" s="143">
        <f>SR_HS2!C104</f>
        <v>4.66</v>
      </c>
      <c r="D87" s="161">
        <f>SR_HS2!D104</f>
        <v>8.793856</v>
      </c>
      <c r="E87" s="154">
        <f>SR_HS2!E104</f>
        <v>7.142609</v>
      </c>
      <c r="F87" s="103">
        <f t="shared" si="8"/>
        <v>0.02978299275182344</v>
      </c>
      <c r="G87" s="144">
        <f>SR_HS2!F104</f>
        <v>5.361448</v>
      </c>
      <c r="H87" s="108">
        <f t="shared" si="9"/>
        <v>0.02021938725004249</v>
      </c>
      <c r="I87" s="167">
        <f t="shared" si="10"/>
        <v>-1.781161</v>
      </c>
      <c r="J87" s="137">
        <f t="shared" si="11"/>
        <v>2.482609</v>
      </c>
      <c r="K87" s="114">
        <f>SR_HS2!G104</f>
        <v>153.2748712446352</v>
      </c>
      <c r="L87" s="51">
        <f>SR_HS2!H104</f>
        <v>60.968112282029644</v>
      </c>
      <c r="M87" s="35"/>
      <c r="N87" s="35"/>
      <c r="O87" s="42"/>
      <c r="P87" s="43"/>
      <c r="Q87" s="43"/>
      <c r="R87" s="43"/>
    </row>
    <row r="88" spans="1:18" s="26" customFormat="1" ht="12.75" customHeight="1">
      <c r="A88" s="48" t="str">
        <f>SR_HS2!A63</f>
        <v>51</v>
      </c>
      <c r="B88" s="58" t="str">
        <f>SR_HS2!B63</f>
        <v>  Vlna, jemné alebo hrubé chlpy zvierat; priadza a tkaniny z vlásia</v>
      </c>
      <c r="C88" s="143">
        <f>SR_HS2!C63</f>
        <v>13.668465</v>
      </c>
      <c r="D88" s="161">
        <f>SR_HS2!D63</f>
        <v>7.515127</v>
      </c>
      <c r="E88" s="154">
        <f>SR_HS2!E63</f>
        <v>12.240698</v>
      </c>
      <c r="F88" s="103">
        <f t="shared" si="8"/>
        <v>0.05104081993166079</v>
      </c>
      <c r="G88" s="144">
        <f>SR_HS2!F63</f>
        <v>3.927524</v>
      </c>
      <c r="H88" s="108">
        <f t="shared" si="9"/>
        <v>0.014811694282931753</v>
      </c>
      <c r="I88" s="167">
        <f t="shared" si="10"/>
        <v>-8.313174</v>
      </c>
      <c r="J88" s="137">
        <f t="shared" si="11"/>
        <v>-1.4277669999999993</v>
      </c>
      <c r="K88" s="114">
        <f>SR_HS2!G63</f>
        <v>89.55429889164584</v>
      </c>
      <c r="L88" s="51">
        <f>SR_HS2!H63</f>
        <v>52.26157854684293</v>
      </c>
      <c r="M88" s="35"/>
      <c r="N88" s="35"/>
      <c r="O88" s="42"/>
      <c r="P88" s="43"/>
      <c r="Q88" s="43"/>
      <c r="R88" s="43"/>
    </row>
    <row r="89" spans="1:18" s="26" customFormat="1" ht="12.75" customHeight="1">
      <c r="A89" s="48" t="str">
        <f>SR_HS2!A77</f>
        <v>65</v>
      </c>
      <c r="B89" s="58" t="str">
        <f>SR_HS2!B77</f>
        <v>  Pokrývky hlavy a ich časti</v>
      </c>
      <c r="C89" s="143">
        <f>SR_HS2!C77</f>
        <v>5.658334</v>
      </c>
      <c r="D89" s="161">
        <f>SR_HS2!D77</f>
        <v>4.049232</v>
      </c>
      <c r="E89" s="154">
        <f>SR_HS2!E77</f>
        <v>6.582513</v>
      </c>
      <c r="F89" s="103">
        <f t="shared" si="8"/>
        <v>0.027447524702497863</v>
      </c>
      <c r="G89" s="144">
        <f>SR_HS2!F77</f>
        <v>3.213366</v>
      </c>
      <c r="H89" s="108">
        <f t="shared" si="9"/>
        <v>0.01211842239822526</v>
      </c>
      <c r="I89" s="167">
        <f t="shared" si="10"/>
        <v>-3.3691469999999994</v>
      </c>
      <c r="J89" s="137">
        <f t="shared" si="11"/>
        <v>0.9241789999999996</v>
      </c>
      <c r="K89" s="114">
        <f>SR_HS2!G77</f>
        <v>116.3330584585498</v>
      </c>
      <c r="L89" s="51">
        <f>SR_HS2!H77</f>
        <v>79.35741888832253</v>
      </c>
      <c r="M89" s="35"/>
      <c r="N89" s="35"/>
      <c r="O89" s="42"/>
      <c r="P89" s="43"/>
      <c r="Q89" s="43"/>
      <c r="R89" s="43"/>
    </row>
    <row r="90" spans="1:18" s="26" customFormat="1" ht="12.75" customHeight="1">
      <c r="A90" s="48" t="str">
        <f>SR_HS2!A17</f>
        <v>05</v>
      </c>
      <c r="B90" s="49" t="str">
        <f>SR_HS2!B17</f>
        <v>  Výrobky živočíšneho pôvodu inde neuvedené ani nezahrnuté</v>
      </c>
      <c r="C90" s="143">
        <f>SR_HS2!C17</f>
        <v>10.47364</v>
      </c>
      <c r="D90" s="161">
        <f>SR_HS2!D17</f>
        <v>4.627354</v>
      </c>
      <c r="E90" s="154">
        <f>SR_HS2!E17</f>
        <v>9.044844</v>
      </c>
      <c r="F90" s="103">
        <f t="shared" si="8"/>
        <v>0.03771486347542946</v>
      </c>
      <c r="G90" s="144">
        <f>SR_HS2!F17</f>
        <v>5.831055</v>
      </c>
      <c r="H90" s="108">
        <f t="shared" si="9"/>
        <v>0.021990394968168393</v>
      </c>
      <c r="I90" s="167">
        <f t="shared" si="10"/>
        <v>-3.2137889999999993</v>
      </c>
      <c r="J90" s="137">
        <f t="shared" si="11"/>
        <v>-1.4287960000000002</v>
      </c>
      <c r="K90" s="114">
        <f>SR_HS2!G17</f>
        <v>86.35817156213122</v>
      </c>
      <c r="L90" s="51">
        <f>SR_HS2!H17</f>
        <v>126.01272779216804</v>
      </c>
      <c r="M90" s="35"/>
      <c r="N90" s="35"/>
      <c r="O90" s="42"/>
      <c r="P90" s="43"/>
      <c r="Q90" s="43"/>
      <c r="R90" s="43"/>
    </row>
    <row r="91" spans="1:18" s="26" customFormat="1" ht="12.75" customHeight="1">
      <c r="A91" s="48" t="str">
        <f>SR_HS2!A102</f>
        <v>91</v>
      </c>
      <c r="B91" s="58" t="str">
        <f>SR_HS2!B102</f>
        <v>  Hodiny a hodinky a ich časti</v>
      </c>
      <c r="C91" s="143">
        <f>SR_HS2!C102</f>
        <v>14.556034</v>
      </c>
      <c r="D91" s="161">
        <f>SR_HS2!D102</f>
        <v>6.66773</v>
      </c>
      <c r="E91" s="154">
        <f>SR_HS2!E102</f>
        <v>14.218284</v>
      </c>
      <c r="F91" s="103">
        <f t="shared" si="8"/>
        <v>0.059286886530589486</v>
      </c>
      <c r="G91" s="144">
        <f>SR_HS2!F102</f>
        <v>6.963805</v>
      </c>
      <c r="H91" s="108">
        <f t="shared" si="9"/>
        <v>0.026262284000289127</v>
      </c>
      <c r="I91" s="167">
        <f t="shared" si="10"/>
        <v>-7.254479000000001</v>
      </c>
      <c r="J91" s="137">
        <f t="shared" si="11"/>
        <v>-0.3377499999999998</v>
      </c>
      <c r="K91" s="114">
        <f>SR_HS2!G102</f>
        <v>97.67965642289651</v>
      </c>
      <c r="L91" s="51">
        <f>SR_HS2!H102</f>
        <v>104.44041675352781</v>
      </c>
      <c r="M91" s="35"/>
      <c r="N91" s="35"/>
      <c r="O91" s="42"/>
      <c r="P91" s="43"/>
      <c r="Q91" s="43"/>
      <c r="R91" s="43"/>
    </row>
    <row r="92" spans="1:18" s="26" customFormat="1" ht="12.75" customHeight="1">
      <c r="A92" s="59" t="str">
        <f>SR_HS2!A92</f>
        <v>81</v>
      </c>
      <c r="B92" s="60" t="str">
        <f>SR_HS2!B92</f>
        <v>  Ostatné základné kovy; cermenty; predmety z nich</v>
      </c>
      <c r="C92" s="148">
        <f>SR_HS2!C92</f>
        <v>8.21581</v>
      </c>
      <c r="D92" s="165">
        <f>SR_HS2!D92</f>
        <v>5.09777</v>
      </c>
      <c r="E92" s="158">
        <f>SR_HS2!E92</f>
        <v>9.443625</v>
      </c>
      <c r="F92" s="106">
        <f t="shared" si="8"/>
        <v>0.039377686070445506</v>
      </c>
      <c r="G92" s="149">
        <f>SR_HS2!F92</f>
        <v>4.195925</v>
      </c>
      <c r="H92" s="111">
        <f t="shared" si="9"/>
        <v>0.015823902879806822</v>
      </c>
      <c r="I92" s="170">
        <f t="shared" si="10"/>
        <v>-5.247700000000001</v>
      </c>
      <c r="J92" s="138">
        <f t="shared" si="11"/>
        <v>1.2278150000000014</v>
      </c>
      <c r="K92" s="117">
        <f>SR_HS2!G92</f>
        <v>114.94453985669095</v>
      </c>
      <c r="L92" s="62">
        <f>SR_HS2!H92</f>
        <v>82.30902924219806</v>
      </c>
      <c r="M92" s="35"/>
      <c r="N92" s="35"/>
      <c r="O92" s="42"/>
      <c r="P92" s="43"/>
      <c r="Q92" s="43"/>
      <c r="R92" s="43"/>
    </row>
    <row r="93" spans="1:18" s="26" customFormat="1" ht="12.75" customHeight="1">
      <c r="A93" s="63" t="str">
        <f>SR_HS2!A69</f>
        <v>57</v>
      </c>
      <c r="B93" s="64" t="str">
        <f>SR_HS2!B69</f>
        <v>  Koberce a ostatné textilné podlahové krytiny</v>
      </c>
      <c r="C93" s="150">
        <f>SR_HS2!C69</f>
        <v>19.240063</v>
      </c>
      <c r="D93" s="162">
        <f>SR_HS2!D69</f>
        <v>7.105028</v>
      </c>
      <c r="E93" s="160">
        <f>SR_HS2!E69</f>
        <v>18.270802</v>
      </c>
      <c r="F93" s="107">
        <f t="shared" si="8"/>
        <v>0.07618492955949308</v>
      </c>
      <c r="G93" s="145">
        <f>SR_HS2!F69</f>
        <v>7.056608</v>
      </c>
      <c r="H93" s="112">
        <f t="shared" si="9"/>
        <v>0.026612267772390556</v>
      </c>
      <c r="I93" s="168">
        <f t="shared" si="10"/>
        <v>-11.214193999999999</v>
      </c>
      <c r="J93" s="136">
        <f t="shared" si="11"/>
        <v>-0.9692609999999995</v>
      </c>
      <c r="K93" s="118">
        <f>SR_HS2!G69</f>
        <v>94.9622774104222</v>
      </c>
      <c r="L93" s="66">
        <f>SR_HS2!H69</f>
        <v>99.31851077856415</v>
      </c>
      <c r="M93" s="35"/>
      <c r="N93" s="35"/>
      <c r="O93" s="42"/>
      <c r="P93" s="43"/>
      <c r="Q93" s="43"/>
      <c r="R93" s="43"/>
    </row>
    <row r="94" spans="1:18" s="26" customFormat="1" ht="12.75" customHeight="1">
      <c r="A94" s="48" t="str">
        <f>SR_HS2!A78</f>
        <v>66</v>
      </c>
      <c r="B94" s="58" t="str">
        <f>SR_HS2!B78</f>
        <v>  Dáždniky, slnečníky, palice, biče a ich časti</v>
      </c>
      <c r="C94" s="143">
        <f>SR_HS2!C78</f>
        <v>2.934554</v>
      </c>
      <c r="D94" s="161">
        <f>SR_HS2!D78</f>
        <v>3.866693</v>
      </c>
      <c r="E94" s="154">
        <f>SR_HS2!E78</f>
        <v>3.043772</v>
      </c>
      <c r="F94" s="103">
        <f t="shared" si="8"/>
        <v>0.01269181043148283</v>
      </c>
      <c r="G94" s="144">
        <f>SR_HS2!F78</f>
        <v>3.348302</v>
      </c>
      <c r="H94" s="108">
        <f t="shared" si="9"/>
        <v>0.01262730045467041</v>
      </c>
      <c r="I94" s="167">
        <f t="shared" si="10"/>
        <v>0.30452999999999975</v>
      </c>
      <c r="J94" s="137">
        <f t="shared" si="11"/>
        <v>0.10921800000000026</v>
      </c>
      <c r="K94" s="114">
        <f>SR_HS2!G78</f>
        <v>103.72179213604522</v>
      </c>
      <c r="L94" s="51">
        <f>SR_HS2!H78</f>
        <v>86.59342751027815</v>
      </c>
      <c r="M94" s="35"/>
      <c r="N94" s="35"/>
      <c r="O94" s="42"/>
      <c r="P94" s="43"/>
      <c r="Q94" s="43"/>
      <c r="R94" s="43"/>
    </row>
    <row r="95" spans="1:18" s="26" customFormat="1" ht="12.75" customHeight="1">
      <c r="A95" s="48" t="str">
        <f>SR_HS2!A49</f>
        <v>37</v>
      </c>
      <c r="B95" s="58" t="str">
        <f>SR_HS2!B49</f>
        <v>  Fotografický alebo kinematografický tovar</v>
      </c>
      <c r="C95" s="143">
        <f>SR_HS2!C49</f>
        <v>8.77301</v>
      </c>
      <c r="D95" s="161">
        <f>SR_HS2!D49</f>
        <v>3.174002</v>
      </c>
      <c r="E95" s="154">
        <f>SR_HS2!E49</f>
        <v>10.359386</v>
      </c>
      <c r="F95" s="103">
        <f t="shared" si="8"/>
        <v>0.04319619317693875</v>
      </c>
      <c r="G95" s="144">
        <f>SR_HS2!F49</f>
        <v>2.753457</v>
      </c>
      <c r="H95" s="108">
        <f t="shared" si="9"/>
        <v>0.010383988310497506</v>
      </c>
      <c r="I95" s="167">
        <f t="shared" si="10"/>
        <v>-7.605929000000001</v>
      </c>
      <c r="J95" s="137">
        <f t="shared" si="11"/>
        <v>1.5863760000000013</v>
      </c>
      <c r="K95" s="114">
        <f>SR_HS2!G49</f>
        <v>118.08245972590936</v>
      </c>
      <c r="L95" s="51">
        <f>SR_HS2!H49</f>
        <v>86.75032340874391</v>
      </c>
      <c r="M95" s="35"/>
      <c r="N95" s="35"/>
      <c r="O95" s="42"/>
      <c r="P95" s="43"/>
      <c r="Q95" s="43"/>
      <c r="R95" s="43"/>
    </row>
    <row r="96" spans="1:18" s="26" customFormat="1" ht="12.75" customHeight="1">
      <c r="A96" s="48" t="str">
        <f>SR_HS2!A18</f>
        <v>06</v>
      </c>
      <c r="B96" s="49" t="str">
        <f>SR_HS2!B18</f>
        <v>  Živé stromy a ostatné rastliny; cibuľky, korene; rezané kvety</v>
      </c>
      <c r="C96" s="143">
        <f>SR_HS2!C18</f>
        <v>30.141003</v>
      </c>
      <c r="D96" s="161">
        <f>SR_HS2!D18</f>
        <v>5.020624</v>
      </c>
      <c r="E96" s="154">
        <f>SR_HS2!E18</f>
        <v>32.26438</v>
      </c>
      <c r="F96" s="103">
        <f t="shared" si="8"/>
        <v>0.13453484513601086</v>
      </c>
      <c r="G96" s="144">
        <f>SR_HS2!F18</f>
        <v>5.00616</v>
      </c>
      <c r="H96" s="108">
        <f t="shared" si="9"/>
        <v>0.018879505625284943</v>
      </c>
      <c r="I96" s="167">
        <f t="shared" si="10"/>
        <v>-27.25822</v>
      </c>
      <c r="J96" s="137">
        <f t="shared" si="11"/>
        <v>2.1233770000000014</v>
      </c>
      <c r="K96" s="114">
        <f>SR_HS2!G18</f>
        <v>107.04481201239389</v>
      </c>
      <c r="L96" s="51">
        <f>SR_HS2!H18</f>
        <v>99.71190832055937</v>
      </c>
      <c r="M96" s="35"/>
      <c r="N96" s="35"/>
      <c r="O96" s="42"/>
      <c r="P96" s="43"/>
      <c r="Q96" s="43"/>
      <c r="R96" s="43"/>
    </row>
    <row r="97" spans="1:18" s="26" customFormat="1" ht="12.75" customHeight="1">
      <c r="A97" s="48" t="str">
        <f>SR_HS2!A15</f>
        <v>03</v>
      </c>
      <c r="B97" s="49" t="str">
        <f>SR_HS2!B15</f>
        <v>  Ryby, kôrovce, mäkkýše a ostatné vodné bezstavovce</v>
      </c>
      <c r="C97" s="143">
        <f>SR_HS2!C15</f>
        <v>14.671101</v>
      </c>
      <c r="D97" s="161">
        <f>SR_HS2!D15</f>
        <v>4.682982</v>
      </c>
      <c r="E97" s="154">
        <f>SR_HS2!E15</f>
        <v>14.28456</v>
      </c>
      <c r="F97" s="103">
        <f t="shared" si="8"/>
        <v>0.05956324179903829</v>
      </c>
      <c r="G97" s="144">
        <f>SR_HS2!F15</f>
        <v>5.066071</v>
      </c>
      <c r="H97" s="108">
        <f t="shared" si="9"/>
        <v>0.019105445279933707</v>
      </c>
      <c r="I97" s="167">
        <f t="shared" si="10"/>
        <v>-9.218489000000002</v>
      </c>
      <c r="J97" s="137">
        <f t="shared" si="11"/>
        <v>-0.38654099999999936</v>
      </c>
      <c r="K97" s="114">
        <f>SR_HS2!G15</f>
        <v>97.36528976250658</v>
      </c>
      <c r="L97" s="51">
        <f>SR_HS2!H15</f>
        <v>108.18044997824036</v>
      </c>
      <c r="M97" s="35"/>
      <c r="N97" s="35"/>
      <c r="O97" s="42"/>
      <c r="P97" s="43"/>
      <c r="Q97" s="43"/>
      <c r="R97" s="43"/>
    </row>
    <row r="98" spans="1:18" s="26" customFormat="1" ht="12.75" customHeight="1">
      <c r="A98" s="48" t="str">
        <f>SR_HS2!A36</f>
        <v>24</v>
      </c>
      <c r="B98" s="58" t="str">
        <f>SR_HS2!B36</f>
        <v>  Tabak a vyrobené tabakové náhradky</v>
      </c>
      <c r="C98" s="143">
        <f>SR_HS2!C36</f>
        <v>45.217394</v>
      </c>
      <c r="D98" s="161">
        <f>SR_HS2!D36</f>
        <v>0.661282</v>
      </c>
      <c r="E98" s="154">
        <f>SR_HS2!E36</f>
        <v>41.703888</v>
      </c>
      <c r="F98" s="103">
        <f t="shared" si="8"/>
        <v>0.17389536428871533</v>
      </c>
      <c r="G98" s="144">
        <f>SR_HS2!F36</f>
        <v>4.237043</v>
      </c>
      <c r="H98" s="108">
        <f t="shared" si="9"/>
        <v>0.015978969340387478</v>
      </c>
      <c r="I98" s="167">
        <f t="shared" si="10"/>
        <v>-37.466845</v>
      </c>
      <c r="J98" s="137">
        <f t="shared" si="11"/>
        <v>-3.5135059999999996</v>
      </c>
      <c r="K98" s="114">
        <f>SR_HS2!G36</f>
        <v>92.22974680938047</v>
      </c>
      <c r="L98" s="51">
        <f>SR_HS2!H36</f>
        <v>640.7316394518525</v>
      </c>
      <c r="M98" s="35"/>
      <c r="N98" s="35"/>
      <c r="O98" s="42"/>
      <c r="P98" s="43"/>
      <c r="Q98" s="43"/>
      <c r="R98" s="43"/>
    </row>
    <row r="99" spans="1:18" s="26" customFormat="1" ht="12.75" customHeight="1">
      <c r="A99" s="48" t="str">
        <f>SR_HS2!A89</f>
        <v>78</v>
      </c>
      <c r="B99" s="58" t="str">
        <f>SR_HS2!B89</f>
        <v>  Olovo a predmety z olova</v>
      </c>
      <c r="C99" s="143">
        <f>SR_HS2!C89</f>
        <v>2.858306</v>
      </c>
      <c r="D99" s="161">
        <f>SR_HS2!D89</f>
        <v>2.389209</v>
      </c>
      <c r="E99" s="154">
        <f>SR_HS2!E89</f>
        <v>1.896735</v>
      </c>
      <c r="F99" s="103">
        <f t="shared" si="8"/>
        <v>0.007908937022470338</v>
      </c>
      <c r="G99" s="144">
        <f>SR_HS2!F89</f>
        <v>4.293499</v>
      </c>
      <c r="H99" s="108">
        <f t="shared" si="9"/>
        <v>0.01619187930922209</v>
      </c>
      <c r="I99" s="167">
        <f t="shared" si="10"/>
        <v>2.3967639999999997</v>
      </c>
      <c r="J99" s="137">
        <f t="shared" si="11"/>
        <v>-0.9615709999999997</v>
      </c>
      <c r="K99" s="114">
        <f>SR_HS2!G89</f>
        <v>66.35871036900879</v>
      </c>
      <c r="L99" s="51">
        <f>SR_HS2!H89</f>
        <v>179.7037848091146</v>
      </c>
      <c r="M99" s="35"/>
      <c r="N99" s="35"/>
      <c r="O99" s="42"/>
      <c r="P99" s="43"/>
      <c r="Q99" s="43"/>
      <c r="R99" s="43"/>
    </row>
    <row r="100" spans="1:18" s="26" customFormat="1" ht="12.75" customHeight="1">
      <c r="A100" s="48" t="str">
        <f>SR_HS2!A103</f>
        <v>92</v>
      </c>
      <c r="B100" s="58" t="str">
        <f>SR_HS2!B103</f>
        <v>  Hudobné nástroje; časti, súčasti a príslušenstvo týchto nástrojov</v>
      </c>
      <c r="C100" s="143">
        <f>SR_HS2!C103</f>
        <v>4.726921</v>
      </c>
      <c r="D100" s="161">
        <f>SR_HS2!D103</f>
        <v>0.435145</v>
      </c>
      <c r="E100" s="154">
        <f>SR_HS2!E103</f>
        <v>1.408302</v>
      </c>
      <c r="F100" s="103">
        <f t="shared" si="8"/>
        <v>0.005872286759415006</v>
      </c>
      <c r="G100" s="144">
        <f>SR_HS2!F103</f>
        <v>1.574816</v>
      </c>
      <c r="H100" s="108">
        <f t="shared" si="9"/>
        <v>0.0059390326179724045</v>
      </c>
      <c r="I100" s="167">
        <f t="shared" si="10"/>
        <v>0.16651400000000005</v>
      </c>
      <c r="J100" s="137">
        <f t="shared" si="11"/>
        <v>-3.318619</v>
      </c>
      <c r="K100" s="114">
        <f>SR_HS2!G103</f>
        <v>29.793220576354035</v>
      </c>
      <c r="L100" s="51">
        <f>SR_HS2!H103</f>
        <v>361.9060313228924</v>
      </c>
      <c r="M100" s="35"/>
      <c r="N100" s="35"/>
      <c r="O100" s="42"/>
      <c r="P100" s="43"/>
      <c r="Q100" s="43"/>
      <c r="R100" s="43"/>
    </row>
    <row r="101" spans="1:18" s="26" customFormat="1" ht="12.75" customHeight="1">
      <c r="A101" s="48" t="str">
        <f>SR_HS2!A58</f>
        <v>46</v>
      </c>
      <c r="B101" s="58" t="str">
        <f>SR_HS2!B58</f>
        <v>  Výrobky zo slamy, z esparta; košíkársky tovar a práce z prútia</v>
      </c>
      <c r="C101" s="143">
        <f>SR_HS2!C58</f>
        <v>1.632658</v>
      </c>
      <c r="D101" s="161">
        <f>SR_HS2!D58</f>
        <v>0.43501</v>
      </c>
      <c r="E101" s="154">
        <f>SR_HS2!E58</f>
        <v>1.371</v>
      </c>
      <c r="F101" s="103">
        <f t="shared" si="8"/>
        <v>0.005716746228548971</v>
      </c>
      <c r="G101" s="144">
        <f>SR_HS2!F58</f>
        <v>0.529077</v>
      </c>
      <c r="H101" s="108">
        <f t="shared" si="9"/>
        <v>0.0019952842493465815</v>
      </c>
      <c r="I101" s="167">
        <f t="shared" si="10"/>
        <v>-0.841923</v>
      </c>
      <c r="J101" s="137">
        <f t="shared" si="11"/>
        <v>-0.26165799999999995</v>
      </c>
      <c r="K101" s="114">
        <f>SR_HS2!G58</f>
        <v>83.97349598017466</v>
      </c>
      <c r="L101" s="51">
        <f>SR_HS2!H58</f>
        <v>121.62410059538861</v>
      </c>
      <c r="M101" s="35"/>
      <c r="N101" s="35"/>
      <c r="O101" s="42"/>
      <c r="P101" s="43"/>
      <c r="Q101" s="43"/>
      <c r="R101" s="43"/>
    </row>
    <row r="102" spans="1:18" s="26" customFormat="1" ht="12.75" customHeight="1">
      <c r="A102" s="52" t="str">
        <f>SR_HS2!A79</f>
        <v>67</v>
      </c>
      <c r="B102" s="67" t="str">
        <f>SR_HS2!B79</f>
        <v>  Upravené perie a páperie; umelé kvetiny; predmety z ľud. vlasov</v>
      </c>
      <c r="C102" s="146">
        <f>SR_HS2!C79</f>
        <v>1.673374</v>
      </c>
      <c r="D102" s="163">
        <f>SR_HS2!D79</f>
        <v>0.945767</v>
      </c>
      <c r="E102" s="156">
        <f>SR_HS2!E79</f>
        <v>2.384015</v>
      </c>
      <c r="F102" s="104">
        <f t="shared" si="8"/>
        <v>0.009940779547814863</v>
      </c>
      <c r="G102" s="147">
        <f>SR_HS2!F79</f>
        <v>1.704275</v>
      </c>
      <c r="H102" s="109">
        <f t="shared" si="9"/>
        <v>0.006427255511116803</v>
      </c>
      <c r="I102" s="169">
        <f t="shared" si="10"/>
        <v>-0.6797400000000002</v>
      </c>
      <c r="J102" s="138">
        <f t="shared" si="11"/>
        <v>0.7106410000000003</v>
      </c>
      <c r="K102" s="115">
        <f>SR_HS2!G79</f>
        <v>142.4675535773832</v>
      </c>
      <c r="L102" s="55">
        <f>SR_HS2!H79</f>
        <v>180.20030303446833</v>
      </c>
      <c r="M102" s="35"/>
      <c r="N102" s="35"/>
      <c r="O102" s="42"/>
      <c r="P102" s="43"/>
      <c r="Q102" s="43"/>
      <c r="R102" s="43"/>
    </row>
    <row r="103" spans="1:18" s="26" customFormat="1" ht="12.75" customHeight="1">
      <c r="A103" s="44" t="str">
        <f>SR_HS2!A48</f>
        <v>36</v>
      </c>
      <c r="B103" s="68" t="str">
        <f>SR_HS2!B48</f>
        <v>  Výbušniny; pyrotechnické výrobky; zápalky; pyroforické zliatiny </v>
      </c>
      <c r="C103" s="141">
        <f>SR_HS2!C48</f>
        <v>2.162187</v>
      </c>
      <c r="D103" s="164">
        <f>SR_HS2!D48</f>
        <v>0.672354</v>
      </c>
      <c r="E103" s="152">
        <f>SR_HS2!E48</f>
        <v>1.814116</v>
      </c>
      <c r="F103" s="105">
        <f t="shared" si="8"/>
        <v>0.007564435303537816</v>
      </c>
      <c r="G103" s="142">
        <f>SR_HS2!F48</f>
        <v>0.595171</v>
      </c>
      <c r="H103" s="110">
        <f t="shared" si="9"/>
        <v>0.002244541573283008</v>
      </c>
      <c r="I103" s="166">
        <f t="shared" si="10"/>
        <v>-1.2189450000000002</v>
      </c>
      <c r="J103" s="136">
        <f t="shared" si="11"/>
        <v>-0.3480709999999998</v>
      </c>
      <c r="K103" s="116">
        <f>SR_HS2!G48</f>
        <v>83.90190117691024</v>
      </c>
      <c r="L103" s="47">
        <f>SR_HS2!H48</f>
        <v>88.52048177001996</v>
      </c>
      <c r="M103" s="35"/>
      <c r="N103" s="35"/>
      <c r="O103" s="42"/>
      <c r="P103" s="43"/>
      <c r="Q103" s="43"/>
      <c r="R103" s="43"/>
    </row>
    <row r="104" spans="1:18" s="26" customFormat="1" ht="12.75" customHeight="1">
      <c r="A104" s="48" t="str">
        <f>SR_HS2!A26</f>
        <v>14</v>
      </c>
      <c r="B104" s="58" t="str">
        <f>SR_HS2!B26</f>
        <v>  Rastlinné pletacie materiály a iné výrobky rastlinného pôvodu</v>
      </c>
      <c r="C104" s="143">
        <f>SR_HS2!C26</f>
        <v>0.27817</v>
      </c>
      <c r="D104" s="161">
        <f>SR_HS2!D26</f>
        <v>0.154925</v>
      </c>
      <c r="E104" s="154">
        <f>SR_HS2!E26</f>
        <v>0.240309</v>
      </c>
      <c r="F104" s="103">
        <f t="shared" si="8"/>
        <v>0.0010020317793117248</v>
      </c>
      <c r="G104" s="144">
        <f>SR_HS2!F26</f>
        <v>0.13109</v>
      </c>
      <c r="H104" s="108">
        <f t="shared" si="9"/>
        <v>0.0004943738099498625</v>
      </c>
      <c r="I104" s="167">
        <f t="shared" si="10"/>
        <v>-0.10921899999999998</v>
      </c>
      <c r="J104" s="137">
        <f t="shared" si="11"/>
        <v>-0.03786099999999998</v>
      </c>
      <c r="K104" s="114">
        <f>SR_HS2!G26</f>
        <v>86.38925836718553</v>
      </c>
      <c r="L104" s="51">
        <f>SR_HS2!H26</f>
        <v>84.61513635630143</v>
      </c>
      <c r="M104" s="35"/>
      <c r="N104" s="35"/>
      <c r="O104" s="42"/>
      <c r="P104" s="43"/>
      <c r="Q104" s="43"/>
      <c r="R104" s="43"/>
    </row>
    <row r="105" spans="1:18" s="26" customFormat="1" ht="12.75" customHeight="1">
      <c r="A105" s="48" t="str">
        <f>SR_HS2!A25</f>
        <v>13</v>
      </c>
      <c r="B105" s="58" t="str">
        <f>SR_HS2!B25</f>
        <v>  Šelak, gumy, živice a iné rastlinné šťavy a výťažky</v>
      </c>
      <c r="C105" s="143">
        <f>SR_HS2!C25</f>
        <v>3.578469</v>
      </c>
      <c r="D105" s="161">
        <f>SR_HS2!D25</f>
        <v>0.370337</v>
      </c>
      <c r="E105" s="154">
        <f>SR_HS2!E25</f>
        <v>4.093067</v>
      </c>
      <c r="F105" s="103">
        <f t="shared" si="8"/>
        <v>0.017067122782967358</v>
      </c>
      <c r="G105" s="144">
        <f>SR_HS2!F25</f>
        <v>0.638345</v>
      </c>
      <c r="H105" s="108">
        <f t="shared" si="9"/>
        <v>0.002407361734018193</v>
      </c>
      <c r="I105" s="167">
        <f t="shared" si="10"/>
        <v>-3.4547219999999994</v>
      </c>
      <c r="J105" s="137">
        <f t="shared" si="11"/>
        <v>0.5145979999999994</v>
      </c>
      <c r="K105" s="114">
        <f>SR_HS2!G25</f>
        <v>114.38039563846996</v>
      </c>
      <c r="L105" s="51">
        <f>SR_HS2!H25</f>
        <v>172.36868041810567</v>
      </c>
      <c r="M105" s="35"/>
      <c r="N105" s="35"/>
      <c r="O105" s="42"/>
      <c r="P105" s="43"/>
      <c r="Q105" s="43"/>
      <c r="R105" s="43"/>
    </row>
    <row r="106" spans="1:18" s="26" customFormat="1" ht="12.75" customHeight="1">
      <c r="A106" s="48" t="str">
        <f>SR_HS2!A108</f>
        <v>97</v>
      </c>
      <c r="B106" s="58" t="str">
        <f>SR_HS2!B108</f>
        <v>  Umelecké diela, zberateľské predmety a starožitnosti</v>
      </c>
      <c r="C106" s="143">
        <f>SR_HS2!C108</f>
        <v>0.513307</v>
      </c>
      <c r="D106" s="161">
        <f>SR_HS2!D108</f>
        <v>0.245175</v>
      </c>
      <c r="E106" s="154">
        <f>SR_HS2!E108</f>
        <v>0.377898</v>
      </c>
      <c r="F106" s="103">
        <f t="shared" si="8"/>
        <v>0.0015757454166857763</v>
      </c>
      <c r="G106" s="144">
        <f>SR_HS2!F108</f>
        <v>0.065974</v>
      </c>
      <c r="H106" s="108">
        <f t="shared" si="9"/>
        <v>0.00024880477334375024</v>
      </c>
      <c r="I106" s="167">
        <f t="shared" si="10"/>
        <v>-0.311924</v>
      </c>
      <c r="J106" s="137">
        <f t="shared" si="11"/>
        <v>-0.13540899999999995</v>
      </c>
      <c r="K106" s="114">
        <f>SR_HS2!G108</f>
        <v>73.62027013074048</v>
      </c>
      <c r="L106" s="51">
        <f>SR_HS2!H108</f>
        <v>26.908942592026104</v>
      </c>
      <c r="M106" s="35"/>
      <c r="N106" s="35"/>
      <c r="O106" s="42"/>
      <c r="P106" s="43"/>
      <c r="Q106" s="43"/>
      <c r="R106" s="43"/>
    </row>
    <row r="107" spans="1:18" s="26" customFormat="1" ht="12.75" customHeight="1">
      <c r="A107" s="48">
        <f>SR_HS2!A109</f>
        <v>98</v>
      </c>
      <c r="B107" s="58" t="str">
        <f>SR_HS2!B109</f>
        <v>  Priemyselné zariadenia</v>
      </c>
      <c r="C107" s="143">
        <f>SR_HS2!C109</f>
        <v>0.518242</v>
      </c>
      <c r="D107" s="161">
        <f>SR_HS2!D109</f>
        <v>0.429209</v>
      </c>
      <c r="E107" s="154">
        <f>SR_HS2!E109</f>
        <v>0.007636</v>
      </c>
      <c r="F107" s="103">
        <f t="shared" si="8"/>
        <v>3.1840316704011635E-05</v>
      </c>
      <c r="G107" s="144">
        <f>SR_HS2!F109</f>
        <v>1.6E-05</v>
      </c>
      <c r="H107" s="108">
        <f t="shared" si="9"/>
        <v>6.03400790235548E-08</v>
      </c>
      <c r="I107" s="167">
        <f t="shared" si="10"/>
        <v>-0.00762</v>
      </c>
      <c r="J107" s="137">
        <f t="shared" si="11"/>
        <v>-0.510606</v>
      </c>
      <c r="K107" s="114">
        <f>SR_HS2!G109</f>
        <v>1.473442908911281</v>
      </c>
      <c r="L107" s="51">
        <f>SR_HS2!H109</f>
        <v>0.003727787627938836</v>
      </c>
      <c r="M107" s="35"/>
      <c r="N107" s="35"/>
      <c r="O107" s="42"/>
      <c r="P107" s="43"/>
      <c r="Q107" s="43"/>
      <c r="R107" s="43"/>
    </row>
    <row r="108" spans="1:18" s="26" customFormat="1" ht="12.75" customHeight="1">
      <c r="A108" s="48" t="str">
        <f>SR_HS2!A62</f>
        <v>50</v>
      </c>
      <c r="B108" s="58" t="str">
        <f>SR_HS2!B62</f>
        <v>  Hodváb</v>
      </c>
      <c r="C108" s="143">
        <f>SR_HS2!C62</f>
        <v>10.045146</v>
      </c>
      <c r="D108" s="161">
        <f>SR_HS2!D62</f>
        <v>1.488326</v>
      </c>
      <c r="E108" s="154">
        <f>SR_HS2!E62</f>
        <v>10.593994</v>
      </c>
      <c r="F108" s="103">
        <f t="shared" si="8"/>
        <v>0.04417445313258237</v>
      </c>
      <c r="G108" s="144">
        <f>SR_HS2!F62</f>
        <v>1.422296</v>
      </c>
      <c r="H108" s="108">
        <f t="shared" si="9"/>
        <v>0.005363840814680368</v>
      </c>
      <c r="I108" s="167">
        <f t="shared" si="10"/>
        <v>-9.171698000000001</v>
      </c>
      <c r="J108" s="137">
        <f t="shared" si="11"/>
        <v>0.5488479999999996</v>
      </c>
      <c r="K108" s="114">
        <f>SR_HS2!G62</f>
        <v>105.46381306951635</v>
      </c>
      <c r="L108" s="51">
        <f>SR_HS2!H62</f>
        <v>95.56347198127291</v>
      </c>
      <c r="M108" s="35"/>
      <c r="N108" s="35"/>
      <c r="O108" s="42"/>
      <c r="P108" s="43"/>
      <c r="Q108" s="43"/>
      <c r="R108" s="43"/>
    </row>
    <row r="109" spans="1:18" s="26" customFormat="1" ht="12.75" customHeight="1">
      <c r="A109" s="48" t="str">
        <f>SR_HS2!A57</f>
        <v>45</v>
      </c>
      <c r="B109" s="58" t="str">
        <f>SR_HS2!B57</f>
        <v>  Korok a výrobky z korku</v>
      </c>
      <c r="C109" s="143">
        <f>SR_HS2!C57</f>
        <v>1.888591</v>
      </c>
      <c r="D109" s="161">
        <f>SR_HS2!D57</f>
        <v>0.060365</v>
      </c>
      <c r="E109" s="154">
        <f>SR_HS2!E57</f>
        <v>2.258544</v>
      </c>
      <c r="F109" s="103">
        <f t="shared" si="8"/>
        <v>0.009417595108688483</v>
      </c>
      <c r="G109" s="144">
        <f>SR_HS2!F57</f>
        <v>0.318888</v>
      </c>
      <c r="H109" s="108">
        <f t="shared" si="9"/>
        <v>0.0012026079449789589</v>
      </c>
      <c r="I109" s="167">
        <f t="shared" si="10"/>
        <v>-1.939656</v>
      </c>
      <c r="J109" s="137">
        <f t="shared" si="11"/>
        <v>0.3699530000000002</v>
      </c>
      <c r="K109" s="114">
        <f>SR_HS2!G57</f>
        <v>119.58883633354178</v>
      </c>
      <c r="L109" s="51">
        <f>SR_HS2!H57</f>
        <v>528.2663795245588</v>
      </c>
      <c r="M109" s="35"/>
      <c r="N109" s="35"/>
      <c r="O109" s="42"/>
      <c r="P109" s="43"/>
      <c r="Q109" s="43"/>
      <c r="R109" s="43"/>
    </row>
    <row r="110" spans="1:18" s="26" customFormat="1" ht="12.75" customHeight="1">
      <c r="A110" s="52" t="str">
        <f>SR_HS2!A55</f>
        <v>43</v>
      </c>
      <c r="B110" s="58" t="str">
        <f>SR_HS2!B55</f>
        <v>  Kožušiny a umelé kožušiny; výrobky z nich</v>
      </c>
      <c r="C110" s="143">
        <f>SR_HS2!C55</f>
        <v>0.7671</v>
      </c>
      <c r="D110" s="161">
        <f>SR_HS2!D55</f>
        <v>0.071861</v>
      </c>
      <c r="E110" s="154">
        <f>SR_HS2!E55</f>
        <v>0.479823</v>
      </c>
      <c r="F110" s="103">
        <f>E110/$E$11*100</f>
        <v>0.002000748596368383</v>
      </c>
      <c r="G110" s="144">
        <f>SR_HS2!F55</f>
        <v>1.245417</v>
      </c>
      <c r="H110" s="108">
        <f>G110/$G$11*100</f>
        <v>0.004696785012329909</v>
      </c>
      <c r="I110" s="167">
        <f t="shared" si="10"/>
        <v>0.765594</v>
      </c>
      <c r="J110" s="137">
        <f t="shared" si="11"/>
        <v>-0.287277</v>
      </c>
      <c r="K110" s="114">
        <f>SR_HS2!G55</f>
        <v>62.55025420414548</v>
      </c>
      <c r="L110" s="51">
        <f>SR_HS2!H55</f>
        <v>1733.0916630717638</v>
      </c>
      <c r="M110" s="35"/>
      <c r="N110" s="35"/>
      <c r="O110" s="42"/>
      <c r="P110" s="43"/>
      <c r="Q110" s="43"/>
      <c r="R110" s="43"/>
    </row>
    <row r="111" spans="1:18" s="26" customFormat="1" ht="12.75" customHeight="1">
      <c r="A111" s="59" t="str">
        <f>SR_HS2!A65</f>
        <v>53</v>
      </c>
      <c r="B111" s="60" t="str">
        <f>SR_HS2!B65</f>
        <v>  Ostatné rastlinné textilné vlákna; papierová priadza a tkaniny z nej</v>
      </c>
      <c r="C111" s="148">
        <f>SR_HS2!C65</f>
        <v>0.826182</v>
      </c>
      <c r="D111" s="165">
        <f>SR_HS2!D65</f>
        <v>0.036472</v>
      </c>
      <c r="E111" s="158">
        <f>SR_HS2!E65</f>
        <v>0.709538</v>
      </c>
      <c r="F111" s="106">
        <f>E111/$E$11*100</f>
        <v>0.0029586058975289427</v>
      </c>
      <c r="G111" s="149">
        <f>SR_HS2!F65</f>
        <v>0.024169</v>
      </c>
      <c r="H111" s="111">
        <f>G111/$G$11*100</f>
        <v>9.114746062001849E-05</v>
      </c>
      <c r="I111" s="170">
        <f t="shared" si="10"/>
        <v>-0.685369</v>
      </c>
      <c r="J111" s="138">
        <f t="shared" si="11"/>
        <v>-0.11664399999999997</v>
      </c>
      <c r="K111" s="117">
        <f>SR_HS2!G65</f>
        <v>85.88156120564234</v>
      </c>
      <c r="L111" s="62">
        <f>SR_HS2!H65</f>
        <v>66.26727352489581</v>
      </c>
      <c r="M111" s="35"/>
      <c r="N111" s="35"/>
      <c r="O111" s="42"/>
      <c r="P111" s="43"/>
      <c r="Q111" s="43"/>
      <c r="R111" s="43"/>
    </row>
    <row r="112" spans="1:14" ht="12.75">
      <c r="A112" s="70"/>
      <c r="B112" s="70"/>
      <c r="C112" s="91"/>
      <c r="D112" s="91"/>
      <c r="E112" s="91"/>
      <c r="F112" s="91"/>
      <c r="G112" s="91"/>
      <c r="H112" s="101"/>
      <c r="I112" s="101"/>
      <c r="J112" s="129"/>
      <c r="M112" s="72"/>
      <c r="N112" s="72"/>
    </row>
    <row r="113" spans="1:10" s="73" customFormat="1" ht="11.25">
      <c r="A113" s="73" t="s">
        <v>223</v>
      </c>
      <c r="C113" s="91"/>
      <c r="D113" s="91"/>
      <c r="E113" s="91"/>
      <c r="F113" s="91"/>
      <c r="G113" s="91"/>
      <c r="H113" s="101"/>
      <c r="I113" s="101"/>
      <c r="J113" s="123"/>
    </row>
    <row r="114" spans="1:10" s="73" customFormat="1" ht="12.75">
      <c r="A114" s="73" t="s">
        <v>203</v>
      </c>
      <c r="C114" s="72"/>
      <c r="D114" s="72"/>
      <c r="E114" s="72"/>
      <c r="F114" s="72"/>
      <c r="G114" s="72"/>
      <c r="H114" s="102"/>
      <c r="I114" s="102"/>
      <c r="J114" s="84"/>
    </row>
  </sheetData>
  <sheetProtection/>
  <mergeCells count="2">
    <mergeCell ref="E8:H8"/>
    <mergeCell ref="C8:D8"/>
  </mergeCells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2012-04-05T07:57:13Z</cp:lastPrinted>
  <dcterms:created xsi:type="dcterms:W3CDTF">2004-12-14T07:34:50Z</dcterms:created>
  <dcterms:modified xsi:type="dcterms:W3CDTF">2013-08-08T07:36:27Z</dcterms:modified>
  <cp:category/>
  <cp:version/>
  <cp:contentType/>
  <cp:contentStatus/>
</cp:coreProperties>
</file>