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vlikova\Desktop\"/>
    </mc:Choice>
  </mc:AlternateContent>
  <bookViews>
    <workbookView xWindow="0" yWindow="0" windowWidth="19200" windowHeight="10200" tabRatio="860" firstSheet="1" activeTab="1"/>
  </bookViews>
  <sheets>
    <sheet name="Malá kalkulačka" sheetId="7" state="hidden" r:id="rId1"/>
    <sheet name="Virtuálny účet detailný prehľad" sheetId="18" r:id="rId2"/>
    <sheet name="Virtuálny účet celkový" sheetId="28" r:id="rId3"/>
    <sheet name="MH " sheetId="19" r:id="rId4"/>
    <sheet name="MF" sheetId="20" r:id="rId5"/>
    <sheet name="MV" sheetId="46" r:id="rId6"/>
    <sheet name="MDV" sheetId="29" r:id="rId7"/>
    <sheet name="MPRV" sheetId="45" r:id="rId8"/>
    <sheet name="MO" sheetId="22" r:id="rId9"/>
    <sheet name="MS" sheetId="25" r:id="rId10"/>
    <sheet name="MZVEZ" sheetId="47" r:id="rId11"/>
    <sheet name="MPSVR" sheetId="21" r:id="rId12"/>
    <sheet name="MŽP" sheetId="23" r:id="rId13"/>
    <sheet name="MŠVVŠ" sheetId="26" r:id="rId14"/>
    <sheet name="MK" sheetId="48" r:id="rId15"/>
    <sheet name="MZ" sheetId="24" r:id="rId16"/>
    <sheet name="MIRRI" sheetId="49" r:id="rId17"/>
    <sheet name="Úrad vlády" sheetId="50" r:id="rId18"/>
    <sheet name="PV pre L" sheetId="68" r:id="rId19"/>
    <sheet name="PMÚ" sheetId="52" r:id="rId20"/>
    <sheet name="ŠÚ" sheetId="53" r:id="rId21"/>
    <sheet name="ÚGKK" sheetId="54" r:id="rId22"/>
    <sheet name="ÚJD" sheetId="55" r:id="rId23"/>
    <sheet name="ÚNMS" sheetId="56" r:id="rId24"/>
    <sheet name="ÚVO" sheetId="57" r:id="rId25"/>
    <sheet name="ÚPV" sheetId="58" r:id="rId26"/>
    <sheet name="SŠHR" sheetId="59" r:id="rId27"/>
    <sheet name="NBÚ" sheetId="60" r:id="rId28"/>
    <sheet name="NBS" sheetId="62" r:id="rId29"/>
    <sheet name="ÚOOÚ" sheetId="63" r:id="rId30"/>
    <sheet name="GP" sheetId="65" r:id="rId31"/>
    <sheet name="NKÚ" sheetId="66" r:id="rId32"/>
    <sheet name="SP" sheetId="67" r:id="rId33"/>
    <sheet name="NR SR" sheetId="69" r:id="rId34"/>
    <sheet name="Dotknuté subjekty" sheetId="11" state="hidden" r:id="rId35"/>
    <sheet name="vstupy" sheetId="2" state="hidden" r:id="rId3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9" l="1"/>
  <c r="C4" i="67"/>
  <c r="C4" i="66"/>
  <c r="C4" i="65"/>
  <c r="C4" i="63"/>
  <c r="C4" i="62"/>
  <c r="C4" i="60"/>
  <c r="C4" i="59"/>
  <c r="C4" i="58"/>
  <c r="C4" i="57"/>
  <c r="C4" i="56"/>
  <c r="C4" i="55"/>
  <c r="C4" i="54"/>
  <c r="C4" i="53"/>
  <c r="C4" i="52"/>
  <c r="C4" i="68"/>
  <c r="C4" i="50"/>
  <c r="C4" i="49"/>
  <c r="C4" i="24"/>
  <c r="C4" i="48"/>
  <c r="C4" i="26"/>
  <c r="C4" i="23"/>
  <c r="C4" i="21"/>
  <c r="C4" i="47"/>
  <c r="C4" i="25"/>
  <c r="C4" i="22"/>
  <c r="C4" i="45"/>
  <c r="C4" i="29"/>
  <c r="C4" i="46"/>
  <c r="C4" i="20"/>
  <c r="C4" i="19"/>
  <c r="O27" i="69" l="1"/>
  <c r="N27" i="69"/>
  <c r="N27" i="67"/>
  <c r="M27" i="67"/>
  <c r="N27" i="66"/>
  <c r="M27" i="66"/>
  <c r="N27" i="65"/>
  <c r="M27" i="65"/>
  <c r="N27" i="63"/>
  <c r="M27" i="63"/>
  <c r="N27" i="62"/>
  <c r="M27" i="62"/>
  <c r="N27" i="60"/>
  <c r="M27" i="60"/>
  <c r="N27" i="59"/>
  <c r="M27" i="59"/>
  <c r="N27" i="58"/>
  <c r="M27" i="58"/>
  <c r="N27" i="57"/>
  <c r="M27" i="57"/>
  <c r="N27" i="56"/>
  <c r="M27" i="56"/>
  <c r="N27" i="55"/>
  <c r="M27" i="55"/>
  <c r="N27" i="54"/>
  <c r="M27" i="54"/>
  <c r="N27" i="53"/>
  <c r="M27" i="53"/>
  <c r="N27" i="52"/>
  <c r="M27" i="52"/>
  <c r="N27" i="68"/>
  <c r="M27" i="68"/>
  <c r="N27" i="50"/>
  <c r="M27" i="50"/>
  <c r="N27" i="49"/>
  <c r="M27" i="49"/>
  <c r="N27" i="24"/>
  <c r="M27" i="24"/>
  <c r="N27" i="48"/>
  <c r="M27" i="48"/>
  <c r="N27" i="26"/>
  <c r="M27" i="26"/>
  <c r="N27" i="23"/>
  <c r="M27" i="23"/>
  <c r="N27" i="21"/>
  <c r="M27" i="21"/>
  <c r="N27" i="47"/>
  <c r="M27" i="47"/>
  <c r="N27" i="25"/>
  <c r="M27" i="25"/>
  <c r="N27" i="22"/>
  <c r="M27" i="22"/>
  <c r="N27" i="46"/>
  <c r="M27" i="46"/>
  <c r="N27" i="45"/>
  <c r="M27" i="45"/>
  <c r="N27" i="29"/>
  <c r="M27" i="29"/>
  <c r="N27" i="20"/>
  <c r="M27" i="20"/>
  <c r="M27" i="19"/>
  <c r="I7" i="28"/>
  <c r="H7" i="28"/>
  <c r="G66" i="28"/>
  <c r="F66" i="28"/>
  <c r="E66" i="28"/>
  <c r="I66" i="28" s="1"/>
  <c r="D66" i="28"/>
  <c r="H66" i="28" s="1"/>
  <c r="I65" i="28"/>
  <c r="H65" i="28"/>
  <c r="E65" i="28"/>
  <c r="G65" i="28" s="1"/>
  <c r="D65" i="28"/>
  <c r="F65" i="28" s="1"/>
  <c r="G64" i="28"/>
  <c r="F64" i="28"/>
  <c r="E64" i="28"/>
  <c r="I64" i="28" s="1"/>
  <c r="D64" i="28"/>
  <c r="H64" i="28" s="1"/>
  <c r="I63" i="28"/>
  <c r="H63" i="28"/>
  <c r="E63" i="28"/>
  <c r="G63" i="28" s="1"/>
  <c r="D63" i="28"/>
  <c r="F63" i="28" s="1"/>
  <c r="I29" i="69"/>
  <c r="H29" i="69"/>
  <c r="M26" i="69"/>
  <c r="L26" i="69"/>
  <c r="K26" i="69"/>
  <c r="J26" i="69"/>
  <c r="M25" i="69"/>
  <c r="L25" i="69"/>
  <c r="K25" i="69"/>
  <c r="J25" i="69"/>
  <c r="M24" i="69"/>
  <c r="L24" i="69"/>
  <c r="K24" i="69"/>
  <c r="J24" i="69"/>
  <c r="M23" i="69"/>
  <c r="L23" i="69"/>
  <c r="K23" i="69"/>
  <c r="J23" i="69"/>
  <c r="M22" i="69"/>
  <c r="L22" i="69"/>
  <c r="K22" i="69"/>
  <c r="J22" i="69"/>
  <c r="M21" i="69"/>
  <c r="L21" i="69"/>
  <c r="K21" i="69"/>
  <c r="J21" i="69"/>
  <c r="M20" i="69"/>
  <c r="L20" i="69"/>
  <c r="K20" i="69"/>
  <c r="J20" i="69"/>
  <c r="M19" i="69"/>
  <c r="L19" i="69"/>
  <c r="K19" i="69"/>
  <c r="J19" i="69"/>
  <c r="M18" i="69"/>
  <c r="L18" i="69"/>
  <c r="K18" i="69"/>
  <c r="J18" i="69"/>
  <c r="M17" i="69"/>
  <c r="L17" i="69"/>
  <c r="K17" i="69"/>
  <c r="J17" i="69"/>
  <c r="M16" i="69"/>
  <c r="L16" i="69"/>
  <c r="K16" i="69"/>
  <c r="J16" i="69"/>
  <c r="M15" i="69"/>
  <c r="L15" i="69"/>
  <c r="K15" i="69"/>
  <c r="J15" i="69"/>
  <c r="M14" i="69"/>
  <c r="L14" i="69"/>
  <c r="K14" i="69"/>
  <c r="J14" i="69"/>
  <c r="M13" i="69"/>
  <c r="L13" i="69"/>
  <c r="K13" i="69"/>
  <c r="J13" i="69"/>
  <c r="M12" i="69"/>
  <c r="L12" i="69"/>
  <c r="K12" i="69"/>
  <c r="J12" i="69"/>
  <c r="M11" i="69"/>
  <c r="L11" i="69"/>
  <c r="K11" i="69"/>
  <c r="J11" i="69"/>
  <c r="M10" i="69"/>
  <c r="L10" i="69"/>
  <c r="K10" i="69"/>
  <c r="J10" i="69"/>
  <c r="M9" i="69"/>
  <c r="L9" i="69"/>
  <c r="K9" i="69"/>
  <c r="J9" i="69"/>
  <c r="M8" i="69"/>
  <c r="L8" i="69"/>
  <c r="K8" i="69"/>
  <c r="J8" i="69"/>
  <c r="M7" i="69"/>
  <c r="L7" i="69"/>
  <c r="K7" i="69"/>
  <c r="J7" i="69"/>
  <c r="L27" i="69" l="1"/>
  <c r="H28" i="69" s="1"/>
  <c r="K27" i="69"/>
  <c r="I27" i="69" s="1"/>
  <c r="J27" i="69"/>
  <c r="H27" i="69" s="1"/>
  <c r="I30" i="69" s="1"/>
  <c r="M27" i="69"/>
  <c r="I28" i="69" s="1"/>
  <c r="L26" i="67"/>
  <c r="K26" i="67"/>
  <c r="J26" i="67"/>
  <c r="I26" i="67"/>
  <c r="L25" i="67"/>
  <c r="K25" i="67"/>
  <c r="J25" i="67"/>
  <c r="I25" i="67"/>
  <c r="L24" i="67"/>
  <c r="K24" i="67"/>
  <c r="J24" i="67"/>
  <c r="I24" i="67"/>
  <c r="L23" i="67"/>
  <c r="K23" i="67"/>
  <c r="J23" i="67"/>
  <c r="I23" i="67"/>
  <c r="L22" i="67"/>
  <c r="K22" i="67"/>
  <c r="J22" i="67"/>
  <c r="I22" i="67"/>
  <c r="L21" i="67"/>
  <c r="K21" i="67"/>
  <c r="J21" i="67"/>
  <c r="I21" i="67"/>
  <c r="L20" i="67"/>
  <c r="K20" i="67"/>
  <c r="J20" i="67"/>
  <c r="I20" i="67"/>
  <c r="L19" i="67"/>
  <c r="K19" i="67"/>
  <c r="J19" i="67"/>
  <c r="I19" i="67"/>
  <c r="L18" i="67"/>
  <c r="K18" i="67"/>
  <c r="J18" i="67"/>
  <c r="I18" i="67"/>
  <c r="L17" i="67"/>
  <c r="K17" i="67"/>
  <c r="J17" i="67"/>
  <c r="I17" i="67"/>
  <c r="L16" i="67"/>
  <c r="K16" i="67"/>
  <c r="J16" i="67"/>
  <c r="I16" i="67"/>
  <c r="L15" i="67"/>
  <c r="K15" i="67"/>
  <c r="J15" i="67"/>
  <c r="I15" i="67"/>
  <c r="L14" i="67"/>
  <c r="K14" i="67"/>
  <c r="J14" i="67"/>
  <c r="I14" i="67"/>
  <c r="L13" i="67"/>
  <c r="K13" i="67"/>
  <c r="J13" i="67"/>
  <c r="I13" i="67"/>
  <c r="L12" i="67"/>
  <c r="K12" i="67"/>
  <c r="J12" i="67"/>
  <c r="I12" i="67"/>
  <c r="L11" i="67"/>
  <c r="K11" i="67"/>
  <c r="J11" i="67"/>
  <c r="I11" i="67"/>
  <c r="L10" i="67"/>
  <c r="K10" i="67"/>
  <c r="J10" i="67"/>
  <c r="I10" i="67"/>
  <c r="L9" i="67"/>
  <c r="K9" i="67"/>
  <c r="J9" i="67"/>
  <c r="I9" i="67"/>
  <c r="L8" i="67"/>
  <c r="K8" i="67"/>
  <c r="K27" i="67" s="1"/>
  <c r="G28" i="67" s="1"/>
  <c r="D68" i="28" s="1"/>
  <c r="H68" i="28" s="1"/>
  <c r="J8" i="67"/>
  <c r="J27" i="67" s="1"/>
  <c r="H27" i="67" s="1"/>
  <c r="E67" i="28" s="1"/>
  <c r="G67" i="28" s="1"/>
  <c r="I8" i="67"/>
  <c r="L7" i="67"/>
  <c r="K7" i="67"/>
  <c r="J7" i="67"/>
  <c r="I7" i="67"/>
  <c r="L26" i="66"/>
  <c r="K26" i="66"/>
  <c r="J26" i="66"/>
  <c r="I26" i="66"/>
  <c r="L25" i="66"/>
  <c r="K25" i="66"/>
  <c r="J25" i="66"/>
  <c r="I25" i="66"/>
  <c r="L24" i="66"/>
  <c r="K24" i="66"/>
  <c r="J24" i="66"/>
  <c r="I24" i="66"/>
  <c r="L23" i="66"/>
  <c r="K23" i="66"/>
  <c r="J23" i="66"/>
  <c r="I23" i="66"/>
  <c r="L22" i="66"/>
  <c r="K22" i="66"/>
  <c r="J22" i="66"/>
  <c r="I22" i="66"/>
  <c r="L21" i="66"/>
  <c r="K21" i="66"/>
  <c r="J21" i="66"/>
  <c r="I21" i="66"/>
  <c r="L20" i="66"/>
  <c r="K20" i="66"/>
  <c r="J20" i="66"/>
  <c r="I20" i="66"/>
  <c r="L19" i="66"/>
  <c r="K19" i="66"/>
  <c r="J19" i="66"/>
  <c r="I19" i="66"/>
  <c r="L18" i="66"/>
  <c r="K18" i="66"/>
  <c r="J18" i="66"/>
  <c r="I18" i="66"/>
  <c r="L17" i="66"/>
  <c r="K17" i="66"/>
  <c r="J17" i="66"/>
  <c r="I17" i="66"/>
  <c r="L16" i="66"/>
  <c r="K16" i="66"/>
  <c r="J16" i="66"/>
  <c r="I16" i="66"/>
  <c r="L15" i="66"/>
  <c r="K15" i="66"/>
  <c r="J15" i="66"/>
  <c r="I15" i="66"/>
  <c r="L14" i="66"/>
  <c r="K14" i="66"/>
  <c r="J14" i="66"/>
  <c r="I14" i="66"/>
  <c r="L13" i="66"/>
  <c r="K13" i="66"/>
  <c r="J13" i="66"/>
  <c r="I13" i="66"/>
  <c r="L12" i="66"/>
  <c r="K12" i="66"/>
  <c r="J12" i="66"/>
  <c r="I12" i="66"/>
  <c r="L11" i="66"/>
  <c r="K11" i="66"/>
  <c r="J11" i="66"/>
  <c r="I11" i="66"/>
  <c r="L10" i="66"/>
  <c r="K10" i="66"/>
  <c r="J10" i="66"/>
  <c r="I10" i="66"/>
  <c r="L9" i="66"/>
  <c r="K9" i="66"/>
  <c r="J9" i="66"/>
  <c r="I9" i="66"/>
  <c r="L8" i="66"/>
  <c r="K8" i="66"/>
  <c r="J8" i="66"/>
  <c r="I8" i="66"/>
  <c r="L7" i="66"/>
  <c r="K7" i="66"/>
  <c r="J7" i="66"/>
  <c r="I7" i="66"/>
  <c r="L26" i="65"/>
  <c r="K26" i="65"/>
  <c r="J26" i="65"/>
  <c r="I26" i="65"/>
  <c r="L25" i="65"/>
  <c r="K25" i="65"/>
  <c r="J25" i="65"/>
  <c r="I25" i="65"/>
  <c r="L24" i="65"/>
  <c r="K24" i="65"/>
  <c r="J24" i="65"/>
  <c r="I24" i="65"/>
  <c r="L23" i="65"/>
  <c r="K23" i="65"/>
  <c r="J23" i="65"/>
  <c r="I23" i="65"/>
  <c r="L22" i="65"/>
  <c r="K22" i="65"/>
  <c r="J22" i="65"/>
  <c r="I22" i="65"/>
  <c r="L21" i="65"/>
  <c r="K21" i="65"/>
  <c r="J21" i="65"/>
  <c r="I21" i="65"/>
  <c r="L20" i="65"/>
  <c r="K20" i="65"/>
  <c r="J20" i="65"/>
  <c r="I20" i="65"/>
  <c r="L19" i="65"/>
  <c r="K19" i="65"/>
  <c r="J19" i="65"/>
  <c r="I19" i="65"/>
  <c r="L18" i="65"/>
  <c r="K18" i="65"/>
  <c r="J18" i="65"/>
  <c r="I18" i="65"/>
  <c r="L17" i="65"/>
  <c r="K17" i="65"/>
  <c r="J17" i="65"/>
  <c r="I17" i="65"/>
  <c r="L16" i="65"/>
  <c r="K16" i="65"/>
  <c r="J16" i="65"/>
  <c r="I16" i="65"/>
  <c r="L15" i="65"/>
  <c r="K15" i="65"/>
  <c r="J15" i="65"/>
  <c r="I15" i="65"/>
  <c r="L14" i="65"/>
  <c r="K14" i="65"/>
  <c r="J14" i="65"/>
  <c r="I14" i="65"/>
  <c r="L13" i="65"/>
  <c r="K13" i="65"/>
  <c r="J13" i="65"/>
  <c r="I13" i="65"/>
  <c r="L12" i="65"/>
  <c r="K12" i="65"/>
  <c r="J12" i="65"/>
  <c r="I12" i="65"/>
  <c r="L11" i="65"/>
  <c r="K11" i="65"/>
  <c r="J11" i="65"/>
  <c r="I11" i="65"/>
  <c r="L10" i="65"/>
  <c r="K10" i="65"/>
  <c r="J10" i="65"/>
  <c r="I10" i="65"/>
  <c r="L9" i="65"/>
  <c r="K9" i="65"/>
  <c r="J9" i="65"/>
  <c r="I9" i="65"/>
  <c r="L8" i="65"/>
  <c r="K8" i="65"/>
  <c r="J8" i="65"/>
  <c r="I8" i="65"/>
  <c r="L7" i="65"/>
  <c r="K7" i="65"/>
  <c r="J7" i="65"/>
  <c r="I7" i="65"/>
  <c r="L26" i="63"/>
  <c r="K26" i="63"/>
  <c r="J26" i="63"/>
  <c r="I26" i="63"/>
  <c r="L25" i="63"/>
  <c r="K25" i="63"/>
  <c r="J25" i="63"/>
  <c r="I25" i="63"/>
  <c r="L24" i="63"/>
  <c r="K24" i="63"/>
  <c r="J24" i="63"/>
  <c r="I24" i="63"/>
  <c r="L23" i="63"/>
  <c r="K23" i="63"/>
  <c r="J23" i="63"/>
  <c r="I23" i="63"/>
  <c r="L22" i="63"/>
  <c r="K22" i="63"/>
  <c r="J22" i="63"/>
  <c r="I22" i="63"/>
  <c r="L21" i="63"/>
  <c r="K21" i="63"/>
  <c r="J21" i="63"/>
  <c r="I21" i="63"/>
  <c r="L20" i="63"/>
  <c r="K20" i="63"/>
  <c r="J20" i="63"/>
  <c r="I20" i="63"/>
  <c r="L19" i="63"/>
  <c r="K19" i="63"/>
  <c r="J19" i="63"/>
  <c r="I19" i="63"/>
  <c r="L18" i="63"/>
  <c r="K18" i="63"/>
  <c r="J18" i="63"/>
  <c r="I18" i="63"/>
  <c r="L17" i="63"/>
  <c r="K17" i="63"/>
  <c r="J17" i="63"/>
  <c r="I17" i="63"/>
  <c r="L16" i="63"/>
  <c r="K16" i="63"/>
  <c r="J16" i="63"/>
  <c r="I16" i="63"/>
  <c r="L15" i="63"/>
  <c r="K15" i="63"/>
  <c r="J15" i="63"/>
  <c r="I15" i="63"/>
  <c r="L14" i="63"/>
  <c r="K14" i="63"/>
  <c r="J14" i="63"/>
  <c r="I14" i="63"/>
  <c r="L13" i="63"/>
  <c r="K13" i="63"/>
  <c r="J13" i="63"/>
  <c r="I13" i="63"/>
  <c r="L12" i="63"/>
  <c r="K12" i="63"/>
  <c r="J12" i="63"/>
  <c r="I12" i="63"/>
  <c r="L11" i="63"/>
  <c r="K11" i="63"/>
  <c r="J11" i="63"/>
  <c r="I11" i="63"/>
  <c r="L10" i="63"/>
  <c r="K10" i="63"/>
  <c r="J10" i="63"/>
  <c r="I10" i="63"/>
  <c r="L9" i="63"/>
  <c r="K9" i="63"/>
  <c r="J9" i="63"/>
  <c r="I9" i="63"/>
  <c r="L8" i="63"/>
  <c r="K8" i="63"/>
  <c r="J8" i="63"/>
  <c r="I8" i="63"/>
  <c r="L7" i="63"/>
  <c r="K7" i="63"/>
  <c r="J7" i="63"/>
  <c r="I7" i="63"/>
  <c r="L26" i="62"/>
  <c r="K26" i="62"/>
  <c r="J26" i="62"/>
  <c r="I26" i="62"/>
  <c r="L25" i="62"/>
  <c r="K25" i="62"/>
  <c r="J25" i="62"/>
  <c r="I25" i="62"/>
  <c r="L24" i="62"/>
  <c r="K24" i="62"/>
  <c r="J24" i="62"/>
  <c r="I24" i="62"/>
  <c r="L23" i="62"/>
  <c r="K23" i="62"/>
  <c r="J23" i="62"/>
  <c r="I23" i="62"/>
  <c r="L22" i="62"/>
  <c r="K22" i="62"/>
  <c r="J22" i="62"/>
  <c r="I22" i="62"/>
  <c r="L21" i="62"/>
  <c r="K21" i="62"/>
  <c r="J21" i="62"/>
  <c r="I21" i="62"/>
  <c r="L20" i="62"/>
  <c r="K20" i="62"/>
  <c r="J20" i="62"/>
  <c r="I20" i="62"/>
  <c r="L19" i="62"/>
  <c r="K19" i="62"/>
  <c r="J19" i="62"/>
  <c r="I19" i="62"/>
  <c r="L18" i="62"/>
  <c r="K18" i="62"/>
  <c r="J18" i="62"/>
  <c r="I18" i="62"/>
  <c r="L17" i="62"/>
  <c r="K17" i="62"/>
  <c r="J17" i="62"/>
  <c r="I17" i="62"/>
  <c r="L16" i="62"/>
  <c r="K16" i="62"/>
  <c r="J16" i="62"/>
  <c r="I16" i="62"/>
  <c r="L15" i="62"/>
  <c r="K15" i="62"/>
  <c r="J15" i="62"/>
  <c r="I15" i="62"/>
  <c r="L14" i="62"/>
  <c r="K14" i="62"/>
  <c r="J14" i="62"/>
  <c r="I14" i="62"/>
  <c r="L13" i="62"/>
  <c r="K13" i="62"/>
  <c r="J13" i="62"/>
  <c r="I13" i="62"/>
  <c r="L12" i="62"/>
  <c r="K12" i="62"/>
  <c r="J12" i="62"/>
  <c r="I12" i="62"/>
  <c r="L11" i="62"/>
  <c r="K11" i="62"/>
  <c r="J11" i="62"/>
  <c r="I11" i="62"/>
  <c r="L10" i="62"/>
  <c r="K10" i="62"/>
  <c r="J10" i="62"/>
  <c r="I10" i="62"/>
  <c r="L9" i="62"/>
  <c r="K9" i="62"/>
  <c r="J9" i="62"/>
  <c r="I9" i="62"/>
  <c r="L8" i="62"/>
  <c r="L27" i="62" s="1"/>
  <c r="H28" i="62" s="1"/>
  <c r="E58" i="28" s="1"/>
  <c r="I58" i="28" s="1"/>
  <c r="K8" i="62"/>
  <c r="J8" i="62"/>
  <c r="I8" i="62"/>
  <c r="L7" i="62"/>
  <c r="K7" i="62"/>
  <c r="J7" i="62"/>
  <c r="I7" i="62"/>
  <c r="L26" i="60"/>
  <c r="K26" i="60"/>
  <c r="J26" i="60"/>
  <c r="I26" i="60"/>
  <c r="L25" i="60"/>
  <c r="K25" i="60"/>
  <c r="J25" i="60"/>
  <c r="I25" i="60"/>
  <c r="L24" i="60"/>
  <c r="K24" i="60"/>
  <c r="J24" i="60"/>
  <c r="I24" i="60"/>
  <c r="L23" i="60"/>
  <c r="K23" i="60"/>
  <c r="J23" i="60"/>
  <c r="I23" i="60"/>
  <c r="L22" i="60"/>
  <c r="K22" i="60"/>
  <c r="J22" i="60"/>
  <c r="I22" i="60"/>
  <c r="L21" i="60"/>
  <c r="K21" i="60"/>
  <c r="J21" i="60"/>
  <c r="I21" i="60"/>
  <c r="L20" i="60"/>
  <c r="K20" i="60"/>
  <c r="J20" i="60"/>
  <c r="I20" i="60"/>
  <c r="L19" i="60"/>
  <c r="K19" i="60"/>
  <c r="J19" i="60"/>
  <c r="I19" i="60"/>
  <c r="L18" i="60"/>
  <c r="K18" i="60"/>
  <c r="J18" i="60"/>
  <c r="I18" i="60"/>
  <c r="L17" i="60"/>
  <c r="K17" i="60"/>
  <c r="J17" i="60"/>
  <c r="I17" i="60"/>
  <c r="L16" i="60"/>
  <c r="K16" i="60"/>
  <c r="J16" i="60"/>
  <c r="I16" i="60"/>
  <c r="L15" i="60"/>
  <c r="K15" i="60"/>
  <c r="J15" i="60"/>
  <c r="I15" i="60"/>
  <c r="L14" i="60"/>
  <c r="K14" i="60"/>
  <c r="J14" i="60"/>
  <c r="I14" i="60"/>
  <c r="L13" i="60"/>
  <c r="K13" i="60"/>
  <c r="J13" i="60"/>
  <c r="I13" i="60"/>
  <c r="L12" i="60"/>
  <c r="K12" i="60"/>
  <c r="J12" i="60"/>
  <c r="I12" i="60"/>
  <c r="L11" i="60"/>
  <c r="K11" i="60"/>
  <c r="J11" i="60"/>
  <c r="I11" i="60"/>
  <c r="L10" i="60"/>
  <c r="K10" i="60"/>
  <c r="J10" i="60"/>
  <c r="I10" i="60"/>
  <c r="L9" i="60"/>
  <c r="K9" i="60"/>
  <c r="J9" i="60"/>
  <c r="I9" i="60"/>
  <c r="L8" i="60"/>
  <c r="K8" i="60"/>
  <c r="J8" i="60"/>
  <c r="I8" i="60"/>
  <c r="L7" i="60"/>
  <c r="K7" i="60"/>
  <c r="J7" i="60"/>
  <c r="I7" i="60"/>
  <c r="L26" i="59"/>
  <c r="K26" i="59"/>
  <c r="J26" i="59"/>
  <c r="I26" i="59"/>
  <c r="L25" i="59"/>
  <c r="K25" i="59"/>
  <c r="J25" i="59"/>
  <c r="I25" i="59"/>
  <c r="L24" i="59"/>
  <c r="K24" i="59"/>
  <c r="J24" i="59"/>
  <c r="I24" i="59"/>
  <c r="L23" i="59"/>
  <c r="K23" i="59"/>
  <c r="J23" i="59"/>
  <c r="I23" i="59"/>
  <c r="L22" i="59"/>
  <c r="K22" i="59"/>
  <c r="J22" i="59"/>
  <c r="I22" i="59"/>
  <c r="L21" i="59"/>
  <c r="K21" i="59"/>
  <c r="J21" i="59"/>
  <c r="I21" i="59"/>
  <c r="L20" i="59"/>
  <c r="K20" i="59"/>
  <c r="J20" i="59"/>
  <c r="I20" i="59"/>
  <c r="L19" i="59"/>
  <c r="K19" i="59"/>
  <c r="J19" i="59"/>
  <c r="I19" i="59"/>
  <c r="L18" i="59"/>
  <c r="K18" i="59"/>
  <c r="J18" i="59"/>
  <c r="I18" i="59"/>
  <c r="L17" i="59"/>
  <c r="K17" i="59"/>
  <c r="J17" i="59"/>
  <c r="I17" i="59"/>
  <c r="L16" i="59"/>
  <c r="K16" i="59"/>
  <c r="J16" i="59"/>
  <c r="I16" i="59"/>
  <c r="L15" i="59"/>
  <c r="K15" i="59"/>
  <c r="J15" i="59"/>
  <c r="I15" i="59"/>
  <c r="L14" i="59"/>
  <c r="K14" i="59"/>
  <c r="J14" i="59"/>
  <c r="I14" i="59"/>
  <c r="L13" i="59"/>
  <c r="K13" i="59"/>
  <c r="J13" i="59"/>
  <c r="I13" i="59"/>
  <c r="L12" i="59"/>
  <c r="K12" i="59"/>
  <c r="J12" i="59"/>
  <c r="I12" i="59"/>
  <c r="L11" i="59"/>
  <c r="K11" i="59"/>
  <c r="J11" i="59"/>
  <c r="I11" i="59"/>
  <c r="L10" i="59"/>
  <c r="K10" i="59"/>
  <c r="J10" i="59"/>
  <c r="I10" i="59"/>
  <c r="L9" i="59"/>
  <c r="K9" i="59"/>
  <c r="J9" i="59"/>
  <c r="I9" i="59"/>
  <c r="L8" i="59"/>
  <c r="K8" i="59"/>
  <c r="J8" i="59"/>
  <c r="I8" i="59"/>
  <c r="L7" i="59"/>
  <c r="K7" i="59"/>
  <c r="J7" i="59"/>
  <c r="I7" i="59"/>
  <c r="L26" i="58"/>
  <c r="K26" i="58"/>
  <c r="J26" i="58"/>
  <c r="I26" i="58"/>
  <c r="L25" i="58"/>
  <c r="K25" i="58"/>
  <c r="J25" i="58"/>
  <c r="I25" i="58"/>
  <c r="L24" i="58"/>
  <c r="K24" i="58"/>
  <c r="J24" i="58"/>
  <c r="I24" i="58"/>
  <c r="L23" i="58"/>
  <c r="K23" i="58"/>
  <c r="J23" i="58"/>
  <c r="I23" i="58"/>
  <c r="L22" i="58"/>
  <c r="K22" i="58"/>
  <c r="J22" i="58"/>
  <c r="I22" i="58"/>
  <c r="L21" i="58"/>
  <c r="K21" i="58"/>
  <c r="J21" i="58"/>
  <c r="I21" i="58"/>
  <c r="L20" i="58"/>
  <c r="K20" i="58"/>
  <c r="J20" i="58"/>
  <c r="I20" i="58"/>
  <c r="L19" i="58"/>
  <c r="K19" i="58"/>
  <c r="J19" i="58"/>
  <c r="I19" i="58"/>
  <c r="L18" i="58"/>
  <c r="K18" i="58"/>
  <c r="J18" i="58"/>
  <c r="I18" i="58"/>
  <c r="L17" i="58"/>
  <c r="K17" i="58"/>
  <c r="J17" i="58"/>
  <c r="I17" i="58"/>
  <c r="L16" i="58"/>
  <c r="K16" i="58"/>
  <c r="J16" i="58"/>
  <c r="I16" i="58"/>
  <c r="L15" i="58"/>
  <c r="K15" i="58"/>
  <c r="J15" i="58"/>
  <c r="I15" i="58"/>
  <c r="L14" i="58"/>
  <c r="K14" i="58"/>
  <c r="J14" i="58"/>
  <c r="I14" i="58"/>
  <c r="L13" i="58"/>
  <c r="K13" i="58"/>
  <c r="J13" i="58"/>
  <c r="I13" i="58"/>
  <c r="L12" i="58"/>
  <c r="K12" i="58"/>
  <c r="J12" i="58"/>
  <c r="I12" i="58"/>
  <c r="L11" i="58"/>
  <c r="K11" i="58"/>
  <c r="J11" i="58"/>
  <c r="I11" i="58"/>
  <c r="L10" i="58"/>
  <c r="K10" i="58"/>
  <c r="J10" i="58"/>
  <c r="I10" i="58"/>
  <c r="L9" i="58"/>
  <c r="K9" i="58"/>
  <c r="J9" i="58"/>
  <c r="I9" i="58"/>
  <c r="L8" i="58"/>
  <c r="K8" i="58"/>
  <c r="J8" i="58"/>
  <c r="I8" i="58"/>
  <c r="L7" i="58"/>
  <c r="K7" i="58"/>
  <c r="J7" i="58"/>
  <c r="I7" i="58"/>
  <c r="L26" i="57"/>
  <c r="K26" i="57"/>
  <c r="J26" i="57"/>
  <c r="I26" i="57"/>
  <c r="L25" i="57"/>
  <c r="K25" i="57"/>
  <c r="J25" i="57"/>
  <c r="I25" i="57"/>
  <c r="L24" i="57"/>
  <c r="K24" i="57"/>
  <c r="J24" i="57"/>
  <c r="I24" i="57"/>
  <c r="L23" i="57"/>
  <c r="K23" i="57"/>
  <c r="J23" i="57"/>
  <c r="I23" i="57"/>
  <c r="L22" i="57"/>
  <c r="K22" i="57"/>
  <c r="J22" i="57"/>
  <c r="I22" i="57"/>
  <c r="L21" i="57"/>
  <c r="K21" i="57"/>
  <c r="J21" i="57"/>
  <c r="I21" i="57"/>
  <c r="L20" i="57"/>
  <c r="K20" i="57"/>
  <c r="J20" i="57"/>
  <c r="I20" i="57"/>
  <c r="L19" i="57"/>
  <c r="K19" i="57"/>
  <c r="J19" i="57"/>
  <c r="I19" i="57"/>
  <c r="L18" i="57"/>
  <c r="K18" i="57"/>
  <c r="J18" i="57"/>
  <c r="I18" i="57"/>
  <c r="L17" i="57"/>
  <c r="K17" i="57"/>
  <c r="J17" i="57"/>
  <c r="I17" i="57"/>
  <c r="L16" i="57"/>
  <c r="K16" i="57"/>
  <c r="J16" i="57"/>
  <c r="I16" i="57"/>
  <c r="L15" i="57"/>
  <c r="K15" i="57"/>
  <c r="J15" i="57"/>
  <c r="I15" i="57"/>
  <c r="L14" i="57"/>
  <c r="K14" i="57"/>
  <c r="J14" i="57"/>
  <c r="I14" i="57"/>
  <c r="L13" i="57"/>
  <c r="K13" i="57"/>
  <c r="J13" i="57"/>
  <c r="I13" i="57"/>
  <c r="L12" i="57"/>
  <c r="K12" i="57"/>
  <c r="J12" i="57"/>
  <c r="I12" i="57"/>
  <c r="L11" i="57"/>
  <c r="K11" i="57"/>
  <c r="J11" i="57"/>
  <c r="I11" i="57"/>
  <c r="L10" i="57"/>
  <c r="K10" i="57"/>
  <c r="J10" i="57"/>
  <c r="I10" i="57"/>
  <c r="L9" i="57"/>
  <c r="K9" i="57"/>
  <c r="J9" i="57"/>
  <c r="I9" i="57"/>
  <c r="L8" i="57"/>
  <c r="K8" i="57"/>
  <c r="J8" i="57"/>
  <c r="I8" i="57"/>
  <c r="L7" i="57"/>
  <c r="K7" i="57"/>
  <c r="J7" i="57"/>
  <c r="I7" i="57"/>
  <c r="L26" i="56"/>
  <c r="K26" i="56"/>
  <c r="J26" i="56"/>
  <c r="I26" i="56"/>
  <c r="L25" i="56"/>
  <c r="K25" i="56"/>
  <c r="J25" i="56"/>
  <c r="I25" i="56"/>
  <c r="L24" i="56"/>
  <c r="K24" i="56"/>
  <c r="J24" i="56"/>
  <c r="I24" i="56"/>
  <c r="L23" i="56"/>
  <c r="K23" i="56"/>
  <c r="J23" i="56"/>
  <c r="I23" i="56"/>
  <c r="L22" i="56"/>
  <c r="K22" i="56"/>
  <c r="J22" i="56"/>
  <c r="I22" i="56"/>
  <c r="L21" i="56"/>
  <c r="K21" i="56"/>
  <c r="J21" i="56"/>
  <c r="I21" i="56"/>
  <c r="L20" i="56"/>
  <c r="K20" i="56"/>
  <c r="J20" i="56"/>
  <c r="I20" i="56"/>
  <c r="L19" i="56"/>
  <c r="K19" i="56"/>
  <c r="J19" i="56"/>
  <c r="I19" i="56"/>
  <c r="L18" i="56"/>
  <c r="K18" i="56"/>
  <c r="J18" i="56"/>
  <c r="I18" i="56"/>
  <c r="L17" i="56"/>
  <c r="K17" i="56"/>
  <c r="J17" i="56"/>
  <c r="I17" i="56"/>
  <c r="L16" i="56"/>
  <c r="K16" i="56"/>
  <c r="J16" i="56"/>
  <c r="I16" i="56"/>
  <c r="L15" i="56"/>
  <c r="K15" i="56"/>
  <c r="J15" i="56"/>
  <c r="I15" i="56"/>
  <c r="L14" i="56"/>
  <c r="K14" i="56"/>
  <c r="J14" i="56"/>
  <c r="I14" i="56"/>
  <c r="L13" i="56"/>
  <c r="K13" i="56"/>
  <c r="J13" i="56"/>
  <c r="I13" i="56"/>
  <c r="L12" i="56"/>
  <c r="K12" i="56"/>
  <c r="J12" i="56"/>
  <c r="I12" i="56"/>
  <c r="L11" i="56"/>
  <c r="K11" i="56"/>
  <c r="J11" i="56"/>
  <c r="I11" i="56"/>
  <c r="L10" i="56"/>
  <c r="K10" i="56"/>
  <c r="J10" i="56"/>
  <c r="I10" i="56"/>
  <c r="L9" i="56"/>
  <c r="K9" i="56"/>
  <c r="J9" i="56"/>
  <c r="I9" i="56"/>
  <c r="L8" i="56"/>
  <c r="K8" i="56"/>
  <c r="J8" i="56"/>
  <c r="I8" i="56"/>
  <c r="L7" i="56"/>
  <c r="K7" i="56"/>
  <c r="J7" i="56"/>
  <c r="I7" i="56"/>
  <c r="L26" i="55"/>
  <c r="K26" i="55"/>
  <c r="J26" i="55"/>
  <c r="I26" i="55"/>
  <c r="L25" i="55"/>
  <c r="K25" i="55"/>
  <c r="J25" i="55"/>
  <c r="I25" i="55"/>
  <c r="L24" i="55"/>
  <c r="K24" i="55"/>
  <c r="J24" i="55"/>
  <c r="I24" i="55"/>
  <c r="L23" i="55"/>
  <c r="K23" i="55"/>
  <c r="J23" i="55"/>
  <c r="I23" i="55"/>
  <c r="L22" i="55"/>
  <c r="K22" i="55"/>
  <c r="J22" i="55"/>
  <c r="I22" i="55"/>
  <c r="L21" i="55"/>
  <c r="K21" i="55"/>
  <c r="J21" i="55"/>
  <c r="I21" i="55"/>
  <c r="L20" i="55"/>
  <c r="K20" i="55"/>
  <c r="J20" i="55"/>
  <c r="I20" i="55"/>
  <c r="L19" i="55"/>
  <c r="K19" i="55"/>
  <c r="J19" i="55"/>
  <c r="I19" i="55"/>
  <c r="L18" i="55"/>
  <c r="K18" i="55"/>
  <c r="J18" i="55"/>
  <c r="I18" i="55"/>
  <c r="L17" i="55"/>
  <c r="K17" i="55"/>
  <c r="J17" i="55"/>
  <c r="I17" i="55"/>
  <c r="L16" i="55"/>
  <c r="K16" i="55"/>
  <c r="J16" i="55"/>
  <c r="I16" i="55"/>
  <c r="L15" i="55"/>
  <c r="K15" i="55"/>
  <c r="J15" i="55"/>
  <c r="I15" i="55"/>
  <c r="L14" i="55"/>
  <c r="K14" i="55"/>
  <c r="J14" i="55"/>
  <c r="I14" i="55"/>
  <c r="L13" i="55"/>
  <c r="K13" i="55"/>
  <c r="J13" i="55"/>
  <c r="I13" i="55"/>
  <c r="L12" i="55"/>
  <c r="K12" i="55"/>
  <c r="J12" i="55"/>
  <c r="I12" i="55"/>
  <c r="L11" i="55"/>
  <c r="K11" i="55"/>
  <c r="J11" i="55"/>
  <c r="I11" i="55"/>
  <c r="L10" i="55"/>
  <c r="K10" i="55"/>
  <c r="J10" i="55"/>
  <c r="I10" i="55"/>
  <c r="L9" i="55"/>
  <c r="K9" i="55"/>
  <c r="J9" i="55"/>
  <c r="I9" i="55"/>
  <c r="L8" i="55"/>
  <c r="K8" i="55"/>
  <c r="J8" i="55"/>
  <c r="I8" i="55"/>
  <c r="L7" i="55"/>
  <c r="K7" i="55"/>
  <c r="J7" i="55"/>
  <c r="I7" i="55"/>
  <c r="L26" i="54"/>
  <c r="K26" i="54"/>
  <c r="J26" i="54"/>
  <c r="I26" i="54"/>
  <c r="L25" i="54"/>
  <c r="K25" i="54"/>
  <c r="J25" i="54"/>
  <c r="I25" i="54"/>
  <c r="L24" i="54"/>
  <c r="K24" i="54"/>
  <c r="J24" i="54"/>
  <c r="I24" i="54"/>
  <c r="L23" i="54"/>
  <c r="K23" i="54"/>
  <c r="J23" i="54"/>
  <c r="I23" i="54"/>
  <c r="L22" i="54"/>
  <c r="K22" i="54"/>
  <c r="J22" i="54"/>
  <c r="I22" i="54"/>
  <c r="L21" i="54"/>
  <c r="K21" i="54"/>
  <c r="J21" i="54"/>
  <c r="I21" i="54"/>
  <c r="L20" i="54"/>
  <c r="K20" i="54"/>
  <c r="J20" i="54"/>
  <c r="I20" i="54"/>
  <c r="L19" i="54"/>
  <c r="K19" i="54"/>
  <c r="J19" i="54"/>
  <c r="I19" i="54"/>
  <c r="L18" i="54"/>
  <c r="K18" i="54"/>
  <c r="J18" i="54"/>
  <c r="I18" i="54"/>
  <c r="L17" i="54"/>
  <c r="K17" i="54"/>
  <c r="J17" i="54"/>
  <c r="I17" i="54"/>
  <c r="L16" i="54"/>
  <c r="K16" i="54"/>
  <c r="J16" i="54"/>
  <c r="I16" i="54"/>
  <c r="L15" i="54"/>
  <c r="K15" i="54"/>
  <c r="J15" i="54"/>
  <c r="I15" i="54"/>
  <c r="L14" i="54"/>
  <c r="K14" i="54"/>
  <c r="J14" i="54"/>
  <c r="I14" i="54"/>
  <c r="L13" i="54"/>
  <c r="K13" i="54"/>
  <c r="J13" i="54"/>
  <c r="I13" i="54"/>
  <c r="L12" i="54"/>
  <c r="K12" i="54"/>
  <c r="J12" i="54"/>
  <c r="I12" i="54"/>
  <c r="L11" i="54"/>
  <c r="K11" i="54"/>
  <c r="J11" i="54"/>
  <c r="I11" i="54"/>
  <c r="L10" i="54"/>
  <c r="K10" i="54"/>
  <c r="J10" i="54"/>
  <c r="I10" i="54"/>
  <c r="L9" i="54"/>
  <c r="K9" i="54"/>
  <c r="J9" i="54"/>
  <c r="I9" i="54"/>
  <c r="L8" i="54"/>
  <c r="K8" i="54"/>
  <c r="J8" i="54"/>
  <c r="I8" i="54"/>
  <c r="L7" i="54"/>
  <c r="K7" i="54"/>
  <c r="J7" i="54"/>
  <c r="I7" i="54"/>
  <c r="L26" i="53"/>
  <c r="K26" i="53"/>
  <c r="J26" i="53"/>
  <c r="I26" i="53"/>
  <c r="L25" i="53"/>
  <c r="K25" i="53"/>
  <c r="J25" i="53"/>
  <c r="I25" i="53"/>
  <c r="L24" i="53"/>
  <c r="K24" i="53"/>
  <c r="J24" i="53"/>
  <c r="I24" i="53"/>
  <c r="L23" i="53"/>
  <c r="K23" i="53"/>
  <c r="J23" i="53"/>
  <c r="I23" i="53"/>
  <c r="L22" i="53"/>
  <c r="K22" i="53"/>
  <c r="J22" i="53"/>
  <c r="I22" i="53"/>
  <c r="L21" i="53"/>
  <c r="K21" i="53"/>
  <c r="J21" i="53"/>
  <c r="I21" i="53"/>
  <c r="L20" i="53"/>
  <c r="K20" i="53"/>
  <c r="J20" i="53"/>
  <c r="I20" i="53"/>
  <c r="L19" i="53"/>
  <c r="K19" i="53"/>
  <c r="J19" i="53"/>
  <c r="I19" i="53"/>
  <c r="L18" i="53"/>
  <c r="K18" i="53"/>
  <c r="J18" i="53"/>
  <c r="I18" i="53"/>
  <c r="L17" i="53"/>
  <c r="K17" i="53"/>
  <c r="J17" i="53"/>
  <c r="I17" i="53"/>
  <c r="L16" i="53"/>
  <c r="K16" i="53"/>
  <c r="J16" i="53"/>
  <c r="I16" i="53"/>
  <c r="L15" i="53"/>
  <c r="K15" i="53"/>
  <c r="J15" i="53"/>
  <c r="I15" i="53"/>
  <c r="L14" i="53"/>
  <c r="K14" i="53"/>
  <c r="J14" i="53"/>
  <c r="I14" i="53"/>
  <c r="L13" i="53"/>
  <c r="K13" i="53"/>
  <c r="J13" i="53"/>
  <c r="I13" i="53"/>
  <c r="L12" i="53"/>
  <c r="K12" i="53"/>
  <c r="J12" i="53"/>
  <c r="I12" i="53"/>
  <c r="L11" i="53"/>
  <c r="K11" i="53"/>
  <c r="J11" i="53"/>
  <c r="I11" i="53"/>
  <c r="L10" i="53"/>
  <c r="K10" i="53"/>
  <c r="J10" i="53"/>
  <c r="I10" i="53"/>
  <c r="L9" i="53"/>
  <c r="K9" i="53"/>
  <c r="J9" i="53"/>
  <c r="I9" i="53"/>
  <c r="L8" i="53"/>
  <c r="K8" i="53"/>
  <c r="J8" i="53"/>
  <c r="I8" i="53"/>
  <c r="L7" i="53"/>
  <c r="K7" i="53"/>
  <c r="J7" i="53"/>
  <c r="I7" i="53"/>
  <c r="L26" i="52"/>
  <c r="K26" i="52"/>
  <c r="J26" i="52"/>
  <c r="I26" i="52"/>
  <c r="L25" i="52"/>
  <c r="K25" i="52"/>
  <c r="J25" i="52"/>
  <c r="I25" i="52"/>
  <c r="L24" i="52"/>
  <c r="K24" i="52"/>
  <c r="J24" i="52"/>
  <c r="I24" i="52"/>
  <c r="L23" i="52"/>
  <c r="K23" i="52"/>
  <c r="J23" i="52"/>
  <c r="I23" i="52"/>
  <c r="L22" i="52"/>
  <c r="K22" i="52"/>
  <c r="J22" i="52"/>
  <c r="I22" i="52"/>
  <c r="L21" i="52"/>
  <c r="K21" i="52"/>
  <c r="J21" i="52"/>
  <c r="I21" i="52"/>
  <c r="L20" i="52"/>
  <c r="K20" i="52"/>
  <c r="J20" i="52"/>
  <c r="I20" i="52"/>
  <c r="L19" i="52"/>
  <c r="K19" i="52"/>
  <c r="J19" i="52"/>
  <c r="I19" i="52"/>
  <c r="L18" i="52"/>
  <c r="K18" i="52"/>
  <c r="J18" i="52"/>
  <c r="I18" i="52"/>
  <c r="L17" i="52"/>
  <c r="K17" i="52"/>
  <c r="J17" i="52"/>
  <c r="I17" i="52"/>
  <c r="L16" i="52"/>
  <c r="K16" i="52"/>
  <c r="J16" i="52"/>
  <c r="I16" i="52"/>
  <c r="L15" i="52"/>
  <c r="K15" i="52"/>
  <c r="J15" i="52"/>
  <c r="I15" i="52"/>
  <c r="L14" i="52"/>
  <c r="K14" i="52"/>
  <c r="J14" i="52"/>
  <c r="I14" i="52"/>
  <c r="L13" i="52"/>
  <c r="K13" i="52"/>
  <c r="J13" i="52"/>
  <c r="I13" i="52"/>
  <c r="L12" i="52"/>
  <c r="K12" i="52"/>
  <c r="J12" i="52"/>
  <c r="I12" i="52"/>
  <c r="L11" i="52"/>
  <c r="K11" i="52"/>
  <c r="J11" i="52"/>
  <c r="I11" i="52"/>
  <c r="L10" i="52"/>
  <c r="K10" i="52"/>
  <c r="J10" i="52"/>
  <c r="I10" i="52"/>
  <c r="L9" i="52"/>
  <c r="K9" i="52"/>
  <c r="J9" i="52"/>
  <c r="I9" i="52"/>
  <c r="L8" i="52"/>
  <c r="K8" i="52"/>
  <c r="J8" i="52"/>
  <c r="I8" i="52"/>
  <c r="L7" i="52"/>
  <c r="K7" i="52"/>
  <c r="J7" i="52"/>
  <c r="I7" i="52"/>
  <c r="L26" i="68"/>
  <c r="K26" i="68"/>
  <c r="J26" i="68"/>
  <c r="I26" i="68"/>
  <c r="L25" i="68"/>
  <c r="K25" i="68"/>
  <c r="J25" i="68"/>
  <c r="I25" i="68"/>
  <c r="L24" i="68"/>
  <c r="K24" i="68"/>
  <c r="J24" i="68"/>
  <c r="I24" i="68"/>
  <c r="L23" i="68"/>
  <c r="K23" i="68"/>
  <c r="J23" i="68"/>
  <c r="I23" i="68"/>
  <c r="L22" i="68"/>
  <c r="K22" i="68"/>
  <c r="J22" i="68"/>
  <c r="I22" i="68"/>
  <c r="L21" i="68"/>
  <c r="K21" i="68"/>
  <c r="J21" i="68"/>
  <c r="I21" i="68"/>
  <c r="L20" i="68"/>
  <c r="K20" i="68"/>
  <c r="J20" i="68"/>
  <c r="I20" i="68"/>
  <c r="L19" i="68"/>
  <c r="K19" i="68"/>
  <c r="J19" i="68"/>
  <c r="I19" i="68"/>
  <c r="L18" i="68"/>
  <c r="K18" i="68"/>
  <c r="J18" i="68"/>
  <c r="I18" i="68"/>
  <c r="L17" i="68"/>
  <c r="K17" i="68"/>
  <c r="J17" i="68"/>
  <c r="I17" i="68"/>
  <c r="L16" i="68"/>
  <c r="K16" i="68"/>
  <c r="J16" i="68"/>
  <c r="I16" i="68"/>
  <c r="L15" i="68"/>
  <c r="K15" i="68"/>
  <c r="J15" i="68"/>
  <c r="I15" i="68"/>
  <c r="L14" i="68"/>
  <c r="K14" i="68"/>
  <c r="J14" i="68"/>
  <c r="I14" i="68"/>
  <c r="L13" i="68"/>
  <c r="K13" i="68"/>
  <c r="J13" i="68"/>
  <c r="I13" i="68"/>
  <c r="L12" i="68"/>
  <c r="K12" i="68"/>
  <c r="J12" i="68"/>
  <c r="I12" i="68"/>
  <c r="L11" i="68"/>
  <c r="K11" i="68"/>
  <c r="J11" i="68"/>
  <c r="I11" i="68"/>
  <c r="L10" i="68"/>
  <c r="K10" i="68"/>
  <c r="J10" i="68"/>
  <c r="I10" i="68"/>
  <c r="L9" i="68"/>
  <c r="K9" i="68"/>
  <c r="J9" i="68"/>
  <c r="I9" i="68"/>
  <c r="L8" i="68"/>
  <c r="K8" i="68"/>
  <c r="J8" i="68"/>
  <c r="I8" i="68"/>
  <c r="L7" i="68"/>
  <c r="K7" i="68"/>
  <c r="J7" i="68"/>
  <c r="I7" i="68"/>
  <c r="L26" i="50"/>
  <c r="K26" i="50"/>
  <c r="J26" i="50"/>
  <c r="I26" i="50"/>
  <c r="L25" i="50"/>
  <c r="K25" i="50"/>
  <c r="J25" i="50"/>
  <c r="I25" i="50"/>
  <c r="L24" i="50"/>
  <c r="K24" i="50"/>
  <c r="J24" i="50"/>
  <c r="I24" i="50"/>
  <c r="L23" i="50"/>
  <c r="K23" i="50"/>
  <c r="J23" i="50"/>
  <c r="I23" i="50"/>
  <c r="L22" i="50"/>
  <c r="K22" i="50"/>
  <c r="J22" i="50"/>
  <c r="I22" i="50"/>
  <c r="L21" i="50"/>
  <c r="K21" i="50"/>
  <c r="J21" i="50"/>
  <c r="I21" i="50"/>
  <c r="L20" i="50"/>
  <c r="K20" i="50"/>
  <c r="J20" i="50"/>
  <c r="I20" i="50"/>
  <c r="L19" i="50"/>
  <c r="K19" i="50"/>
  <c r="J19" i="50"/>
  <c r="I19" i="50"/>
  <c r="L18" i="50"/>
  <c r="K18" i="50"/>
  <c r="J18" i="50"/>
  <c r="I18" i="50"/>
  <c r="L17" i="50"/>
  <c r="K17" i="50"/>
  <c r="J17" i="50"/>
  <c r="I17" i="50"/>
  <c r="L16" i="50"/>
  <c r="K16" i="50"/>
  <c r="J16" i="50"/>
  <c r="I16" i="50"/>
  <c r="L15" i="50"/>
  <c r="K15" i="50"/>
  <c r="J15" i="50"/>
  <c r="I15" i="50"/>
  <c r="L14" i="50"/>
  <c r="K14" i="50"/>
  <c r="J14" i="50"/>
  <c r="I14" i="50"/>
  <c r="L13" i="50"/>
  <c r="K13" i="50"/>
  <c r="J13" i="50"/>
  <c r="I13" i="50"/>
  <c r="L12" i="50"/>
  <c r="K12" i="50"/>
  <c r="J12" i="50"/>
  <c r="I12" i="50"/>
  <c r="L11" i="50"/>
  <c r="K11" i="50"/>
  <c r="J11" i="50"/>
  <c r="I11" i="50"/>
  <c r="L10" i="50"/>
  <c r="K10" i="50"/>
  <c r="J10" i="50"/>
  <c r="I10" i="50"/>
  <c r="L9" i="50"/>
  <c r="K9" i="50"/>
  <c r="J9" i="50"/>
  <c r="I9" i="50"/>
  <c r="L8" i="50"/>
  <c r="K8" i="50"/>
  <c r="J8" i="50"/>
  <c r="I8" i="50"/>
  <c r="L7" i="50"/>
  <c r="K7" i="50"/>
  <c r="J7" i="50"/>
  <c r="I7" i="50"/>
  <c r="L26" i="49"/>
  <c r="K26" i="49"/>
  <c r="J26" i="49"/>
  <c r="I26" i="49"/>
  <c r="L25" i="49"/>
  <c r="K25" i="49"/>
  <c r="J25" i="49"/>
  <c r="I25" i="49"/>
  <c r="L24" i="49"/>
  <c r="K24" i="49"/>
  <c r="J24" i="49"/>
  <c r="I24" i="49"/>
  <c r="L23" i="49"/>
  <c r="K23" i="49"/>
  <c r="J23" i="49"/>
  <c r="I23" i="49"/>
  <c r="L22" i="49"/>
  <c r="K22" i="49"/>
  <c r="J22" i="49"/>
  <c r="I22" i="49"/>
  <c r="L21" i="49"/>
  <c r="K21" i="49"/>
  <c r="J21" i="49"/>
  <c r="I21" i="49"/>
  <c r="L20" i="49"/>
  <c r="K20" i="49"/>
  <c r="J20" i="49"/>
  <c r="I20" i="49"/>
  <c r="L19" i="49"/>
  <c r="K19" i="49"/>
  <c r="J19" i="49"/>
  <c r="I19" i="49"/>
  <c r="L18" i="49"/>
  <c r="K18" i="49"/>
  <c r="J18" i="49"/>
  <c r="I18" i="49"/>
  <c r="L17" i="49"/>
  <c r="K17" i="49"/>
  <c r="J17" i="49"/>
  <c r="I17" i="49"/>
  <c r="L16" i="49"/>
  <c r="K16" i="49"/>
  <c r="J16" i="49"/>
  <c r="I16" i="49"/>
  <c r="L15" i="49"/>
  <c r="K15" i="49"/>
  <c r="J15" i="49"/>
  <c r="I15" i="49"/>
  <c r="L14" i="49"/>
  <c r="K14" i="49"/>
  <c r="J14" i="49"/>
  <c r="I14" i="49"/>
  <c r="L13" i="49"/>
  <c r="K13" i="49"/>
  <c r="J13" i="49"/>
  <c r="I13" i="49"/>
  <c r="L12" i="49"/>
  <c r="K12" i="49"/>
  <c r="J12" i="49"/>
  <c r="I12" i="49"/>
  <c r="L11" i="49"/>
  <c r="K11" i="49"/>
  <c r="J11" i="49"/>
  <c r="I11" i="49"/>
  <c r="L10" i="49"/>
  <c r="K10" i="49"/>
  <c r="J10" i="49"/>
  <c r="I10" i="49"/>
  <c r="L9" i="49"/>
  <c r="K9" i="49"/>
  <c r="J9" i="49"/>
  <c r="I9" i="49"/>
  <c r="L8" i="49"/>
  <c r="K8" i="49"/>
  <c r="J8" i="49"/>
  <c r="I8" i="49"/>
  <c r="L7" i="49"/>
  <c r="K7" i="49"/>
  <c r="J7" i="49"/>
  <c r="I7" i="49"/>
  <c r="L26" i="24"/>
  <c r="K26" i="24"/>
  <c r="J26" i="24"/>
  <c r="I26" i="24"/>
  <c r="L25" i="24"/>
  <c r="K25" i="24"/>
  <c r="J25" i="24"/>
  <c r="I25" i="24"/>
  <c r="L24" i="24"/>
  <c r="K24" i="24"/>
  <c r="J24" i="24"/>
  <c r="I24" i="24"/>
  <c r="L23" i="24"/>
  <c r="K23" i="24"/>
  <c r="J23" i="24"/>
  <c r="I23" i="24"/>
  <c r="L22" i="24"/>
  <c r="K22" i="24"/>
  <c r="J22" i="24"/>
  <c r="I22" i="24"/>
  <c r="L21" i="24"/>
  <c r="K21" i="24"/>
  <c r="J21" i="24"/>
  <c r="I21" i="24"/>
  <c r="L20" i="24"/>
  <c r="K20" i="24"/>
  <c r="J20" i="24"/>
  <c r="I20" i="24"/>
  <c r="L19" i="24"/>
  <c r="K19" i="24"/>
  <c r="J19" i="24"/>
  <c r="I19" i="24"/>
  <c r="L18" i="24"/>
  <c r="K18" i="24"/>
  <c r="J18" i="24"/>
  <c r="I18" i="24"/>
  <c r="L17" i="24"/>
  <c r="K17" i="24"/>
  <c r="J17" i="24"/>
  <c r="I17" i="24"/>
  <c r="L16" i="24"/>
  <c r="K16" i="24"/>
  <c r="J16" i="24"/>
  <c r="I16" i="24"/>
  <c r="L15" i="24"/>
  <c r="K15" i="24"/>
  <c r="J15" i="24"/>
  <c r="I15" i="24"/>
  <c r="L14" i="24"/>
  <c r="K14" i="24"/>
  <c r="J14" i="24"/>
  <c r="I14" i="24"/>
  <c r="L13" i="24"/>
  <c r="K13" i="24"/>
  <c r="J13" i="24"/>
  <c r="I13" i="24"/>
  <c r="L12" i="24"/>
  <c r="K12" i="24"/>
  <c r="J12" i="24"/>
  <c r="I12" i="24"/>
  <c r="L11" i="24"/>
  <c r="K11" i="24"/>
  <c r="J11" i="24"/>
  <c r="I11" i="24"/>
  <c r="L10" i="24"/>
  <c r="K10" i="24"/>
  <c r="J10" i="24"/>
  <c r="I10" i="24"/>
  <c r="L9" i="24"/>
  <c r="K9" i="24"/>
  <c r="J9" i="24"/>
  <c r="I9" i="24"/>
  <c r="L8" i="24"/>
  <c r="K8" i="24"/>
  <c r="J8" i="24"/>
  <c r="I8" i="24"/>
  <c r="L7" i="24"/>
  <c r="K7" i="24"/>
  <c r="J7" i="24"/>
  <c r="I7" i="24"/>
  <c r="L26" i="48"/>
  <c r="K26" i="48"/>
  <c r="J26" i="48"/>
  <c r="I26" i="48"/>
  <c r="L25" i="48"/>
  <c r="K25" i="48"/>
  <c r="J25" i="48"/>
  <c r="I25" i="48"/>
  <c r="L24" i="48"/>
  <c r="K24" i="48"/>
  <c r="J24" i="48"/>
  <c r="I24" i="48"/>
  <c r="L23" i="48"/>
  <c r="K23" i="48"/>
  <c r="J23" i="48"/>
  <c r="I23" i="48"/>
  <c r="L22" i="48"/>
  <c r="K22" i="48"/>
  <c r="J22" i="48"/>
  <c r="I22" i="48"/>
  <c r="L21" i="48"/>
  <c r="K21" i="48"/>
  <c r="J21" i="48"/>
  <c r="I21" i="48"/>
  <c r="L20" i="48"/>
  <c r="K20" i="48"/>
  <c r="J20" i="48"/>
  <c r="I20" i="48"/>
  <c r="L19" i="48"/>
  <c r="K19" i="48"/>
  <c r="J19" i="48"/>
  <c r="I19" i="48"/>
  <c r="L18" i="48"/>
  <c r="K18" i="48"/>
  <c r="J18" i="48"/>
  <c r="I18" i="48"/>
  <c r="L17" i="48"/>
  <c r="K17" i="48"/>
  <c r="J17" i="48"/>
  <c r="I17" i="48"/>
  <c r="L16" i="48"/>
  <c r="K16" i="48"/>
  <c r="J16" i="48"/>
  <c r="I16" i="48"/>
  <c r="L15" i="48"/>
  <c r="K15" i="48"/>
  <c r="J15" i="48"/>
  <c r="I15" i="48"/>
  <c r="L14" i="48"/>
  <c r="K14" i="48"/>
  <c r="J14" i="48"/>
  <c r="I14" i="48"/>
  <c r="L13" i="48"/>
  <c r="K13" i="48"/>
  <c r="J13" i="48"/>
  <c r="I13" i="48"/>
  <c r="L12" i="48"/>
  <c r="K12" i="48"/>
  <c r="J12" i="48"/>
  <c r="I12" i="48"/>
  <c r="L11" i="48"/>
  <c r="K11" i="48"/>
  <c r="J11" i="48"/>
  <c r="I11" i="48"/>
  <c r="L10" i="48"/>
  <c r="K10" i="48"/>
  <c r="J10" i="48"/>
  <c r="I10" i="48"/>
  <c r="L9" i="48"/>
  <c r="K9" i="48"/>
  <c r="J9" i="48"/>
  <c r="I9" i="48"/>
  <c r="L8" i="48"/>
  <c r="K8" i="48"/>
  <c r="J8" i="48"/>
  <c r="I8" i="48"/>
  <c r="L7" i="48"/>
  <c r="K7" i="48"/>
  <c r="J7" i="48"/>
  <c r="I7" i="48"/>
  <c r="L26" i="26"/>
  <c r="K26" i="26"/>
  <c r="J26" i="26"/>
  <c r="I26" i="26"/>
  <c r="L25" i="26"/>
  <c r="K25" i="26"/>
  <c r="J25" i="26"/>
  <c r="I25" i="26"/>
  <c r="L24" i="26"/>
  <c r="K24" i="26"/>
  <c r="J24" i="26"/>
  <c r="I24" i="26"/>
  <c r="L23" i="26"/>
  <c r="K23" i="26"/>
  <c r="J23" i="26"/>
  <c r="I23" i="26"/>
  <c r="L22" i="26"/>
  <c r="K22" i="26"/>
  <c r="J22" i="26"/>
  <c r="I22" i="26"/>
  <c r="L21" i="26"/>
  <c r="K21" i="26"/>
  <c r="J21" i="26"/>
  <c r="I21" i="26"/>
  <c r="L20" i="26"/>
  <c r="K20" i="26"/>
  <c r="J20" i="26"/>
  <c r="I20" i="26"/>
  <c r="L19" i="26"/>
  <c r="K19" i="26"/>
  <c r="J19" i="26"/>
  <c r="I19" i="26"/>
  <c r="L18" i="26"/>
  <c r="K18" i="26"/>
  <c r="J18" i="26"/>
  <c r="I18" i="26"/>
  <c r="L17" i="26"/>
  <c r="K17" i="26"/>
  <c r="J17" i="26"/>
  <c r="I17" i="26"/>
  <c r="L16" i="26"/>
  <c r="K16" i="26"/>
  <c r="J16" i="26"/>
  <c r="I16" i="26"/>
  <c r="L15" i="26"/>
  <c r="K15" i="26"/>
  <c r="J15" i="26"/>
  <c r="I15" i="26"/>
  <c r="L14" i="26"/>
  <c r="K14" i="26"/>
  <c r="J14" i="26"/>
  <c r="I14" i="26"/>
  <c r="L13" i="26"/>
  <c r="K13" i="26"/>
  <c r="J13" i="26"/>
  <c r="I13" i="26"/>
  <c r="L12" i="26"/>
  <c r="K12" i="26"/>
  <c r="J12" i="26"/>
  <c r="I12" i="26"/>
  <c r="L11" i="26"/>
  <c r="K11" i="26"/>
  <c r="J11" i="26"/>
  <c r="I11" i="26"/>
  <c r="L10" i="26"/>
  <c r="K10" i="26"/>
  <c r="J10" i="26"/>
  <c r="I10" i="26"/>
  <c r="L9" i="26"/>
  <c r="K9" i="26"/>
  <c r="J9" i="26"/>
  <c r="I9" i="26"/>
  <c r="L8" i="26"/>
  <c r="K8" i="26"/>
  <c r="J8" i="26"/>
  <c r="I8" i="26"/>
  <c r="L7" i="26"/>
  <c r="K7" i="26"/>
  <c r="J7" i="26"/>
  <c r="I7" i="26"/>
  <c r="L26" i="23"/>
  <c r="K26" i="23"/>
  <c r="J26" i="23"/>
  <c r="I26" i="23"/>
  <c r="L25" i="23"/>
  <c r="K25" i="23"/>
  <c r="J25" i="23"/>
  <c r="I25" i="23"/>
  <c r="L24" i="23"/>
  <c r="K24" i="23"/>
  <c r="J24" i="23"/>
  <c r="I24" i="23"/>
  <c r="L23" i="23"/>
  <c r="K23" i="23"/>
  <c r="J23" i="23"/>
  <c r="I23" i="23"/>
  <c r="L22" i="23"/>
  <c r="K22" i="23"/>
  <c r="J22" i="23"/>
  <c r="I22" i="23"/>
  <c r="L21" i="23"/>
  <c r="K21" i="23"/>
  <c r="J21" i="23"/>
  <c r="I21" i="23"/>
  <c r="L20" i="23"/>
  <c r="K20" i="23"/>
  <c r="J20" i="23"/>
  <c r="I20" i="23"/>
  <c r="L19" i="23"/>
  <c r="K19" i="23"/>
  <c r="J19" i="23"/>
  <c r="I19" i="23"/>
  <c r="L18" i="23"/>
  <c r="K18" i="23"/>
  <c r="J18" i="23"/>
  <c r="I18" i="23"/>
  <c r="L17" i="23"/>
  <c r="K17" i="23"/>
  <c r="J17" i="23"/>
  <c r="I17" i="23"/>
  <c r="L16" i="23"/>
  <c r="K16" i="23"/>
  <c r="J16" i="23"/>
  <c r="I16" i="23"/>
  <c r="L15" i="23"/>
  <c r="K15" i="23"/>
  <c r="J15" i="23"/>
  <c r="I15" i="23"/>
  <c r="L14" i="23"/>
  <c r="K14" i="23"/>
  <c r="J14" i="23"/>
  <c r="I14" i="23"/>
  <c r="L13" i="23"/>
  <c r="K13" i="23"/>
  <c r="J13" i="23"/>
  <c r="I13" i="23"/>
  <c r="L12" i="23"/>
  <c r="K12" i="23"/>
  <c r="J12" i="23"/>
  <c r="I12" i="23"/>
  <c r="L11" i="23"/>
  <c r="K11" i="23"/>
  <c r="J11" i="23"/>
  <c r="I11" i="23"/>
  <c r="L10" i="23"/>
  <c r="K10" i="23"/>
  <c r="J10" i="23"/>
  <c r="I10" i="23"/>
  <c r="L9" i="23"/>
  <c r="K9" i="23"/>
  <c r="J9" i="23"/>
  <c r="I9" i="23"/>
  <c r="L8" i="23"/>
  <c r="K8" i="23"/>
  <c r="J8" i="23"/>
  <c r="I8" i="23"/>
  <c r="L7" i="23"/>
  <c r="K7" i="23"/>
  <c r="J7" i="23"/>
  <c r="I7" i="23"/>
  <c r="L26" i="21"/>
  <c r="K26" i="21"/>
  <c r="J26" i="21"/>
  <c r="I26" i="21"/>
  <c r="L25" i="21"/>
  <c r="K25" i="21"/>
  <c r="J25" i="21"/>
  <c r="I25" i="21"/>
  <c r="L24" i="21"/>
  <c r="K24" i="21"/>
  <c r="J24" i="21"/>
  <c r="I24" i="21"/>
  <c r="L23" i="21"/>
  <c r="K23" i="21"/>
  <c r="J23" i="21"/>
  <c r="I23" i="21"/>
  <c r="L22" i="21"/>
  <c r="K22" i="21"/>
  <c r="J22" i="21"/>
  <c r="I22" i="21"/>
  <c r="L21" i="21"/>
  <c r="K21" i="21"/>
  <c r="J21" i="21"/>
  <c r="I21" i="21"/>
  <c r="L20" i="21"/>
  <c r="K20" i="21"/>
  <c r="J20" i="21"/>
  <c r="I20" i="21"/>
  <c r="L19" i="21"/>
  <c r="K19" i="21"/>
  <c r="J19" i="21"/>
  <c r="I19" i="21"/>
  <c r="L18" i="21"/>
  <c r="K18" i="21"/>
  <c r="J18" i="21"/>
  <c r="I18" i="21"/>
  <c r="L17" i="21"/>
  <c r="K17" i="21"/>
  <c r="J17" i="21"/>
  <c r="I17" i="21"/>
  <c r="L16" i="21"/>
  <c r="K16" i="21"/>
  <c r="J16" i="21"/>
  <c r="I16" i="21"/>
  <c r="L15" i="21"/>
  <c r="K15" i="21"/>
  <c r="J15" i="21"/>
  <c r="I15" i="21"/>
  <c r="L14" i="21"/>
  <c r="K14" i="21"/>
  <c r="J14" i="21"/>
  <c r="I14" i="21"/>
  <c r="L13" i="21"/>
  <c r="K13" i="21"/>
  <c r="J13" i="21"/>
  <c r="I13" i="21"/>
  <c r="L12" i="21"/>
  <c r="K12" i="21"/>
  <c r="J12" i="21"/>
  <c r="I12" i="21"/>
  <c r="L11" i="21"/>
  <c r="K11" i="21"/>
  <c r="J11" i="21"/>
  <c r="I11" i="21"/>
  <c r="L10" i="21"/>
  <c r="K10" i="21"/>
  <c r="J10" i="21"/>
  <c r="I10" i="21"/>
  <c r="L9" i="21"/>
  <c r="K9" i="21"/>
  <c r="J9" i="21"/>
  <c r="I9" i="21"/>
  <c r="L8" i="21"/>
  <c r="K8" i="21"/>
  <c r="J8" i="21"/>
  <c r="I8" i="21"/>
  <c r="L7" i="21"/>
  <c r="K7" i="21"/>
  <c r="J7" i="21"/>
  <c r="I7" i="21"/>
  <c r="L26" i="47"/>
  <c r="K26" i="47"/>
  <c r="J26" i="47"/>
  <c r="I26" i="47"/>
  <c r="L25" i="47"/>
  <c r="K25" i="47"/>
  <c r="J25" i="47"/>
  <c r="I25" i="47"/>
  <c r="L24" i="47"/>
  <c r="K24" i="47"/>
  <c r="J24" i="47"/>
  <c r="I24" i="47"/>
  <c r="L23" i="47"/>
  <c r="K23" i="47"/>
  <c r="J23" i="47"/>
  <c r="I23" i="47"/>
  <c r="L22" i="47"/>
  <c r="K22" i="47"/>
  <c r="J22" i="47"/>
  <c r="I22" i="47"/>
  <c r="L21" i="47"/>
  <c r="K21" i="47"/>
  <c r="J21" i="47"/>
  <c r="I21" i="47"/>
  <c r="L20" i="47"/>
  <c r="K20" i="47"/>
  <c r="J20" i="47"/>
  <c r="I20" i="47"/>
  <c r="L19" i="47"/>
  <c r="K19" i="47"/>
  <c r="J19" i="47"/>
  <c r="I19" i="47"/>
  <c r="L18" i="47"/>
  <c r="K18" i="47"/>
  <c r="J18" i="47"/>
  <c r="I18" i="47"/>
  <c r="L17" i="47"/>
  <c r="K17" i="47"/>
  <c r="J17" i="47"/>
  <c r="I17" i="47"/>
  <c r="L16" i="47"/>
  <c r="K16" i="47"/>
  <c r="J16" i="47"/>
  <c r="I16" i="47"/>
  <c r="L15" i="47"/>
  <c r="K15" i="47"/>
  <c r="J15" i="47"/>
  <c r="I15" i="47"/>
  <c r="L14" i="47"/>
  <c r="K14" i="47"/>
  <c r="J14" i="47"/>
  <c r="I14" i="47"/>
  <c r="L13" i="47"/>
  <c r="K13" i="47"/>
  <c r="J13" i="47"/>
  <c r="I13" i="47"/>
  <c r="L12" i="47"/>
  <c r="K12" i="47"/>
  <c r="J12" i="47"/>
  <c r="I12" i="47"/>
  <c r="L11" i="47"/>
  <c r="K11" i="47"/>
  <c r="J11" i="47"/>
  <c r="I11" i="47"/>
  <c r="L10" i="47"/>
  <c r="K10" i="47"/>
  <c r="J10" i="47"/>
  <c r="I10" i="47"/>
  <c r="L9" i="47"/>
  <c r="K9" i="47"/>
  <c r="J9" i="47"/>
  <c r="I9" i="47"/>
  <c r="L8" i="47"/>
  <c r="K8" i="47"/>
  <c r="J8" i="47"/>
  <c r="I8" i="47"/>
  <c r="L7" i="47"/>
  <c r="K7" i="47"/>
  <c r="J7" i="47"/>
  <c r="I7" i="47"/>
  <c r="L26" i="25"/>
  <c r="K26" i="25"/>
  <c r="J26" i="25"/>
  <c r="I26" i="25"/>
  <c r="L25" i="25"/>
  <c r="K25" i="25"/>
  <c r="J25" i="25"/>
  <c r="I25" i="25"/>
  <c r="L24" i="25"/>
  <c r="K24" i="25"/>
  <c r="J24" i="25"/>
  <c r="I24" i="25"/>
  <c r="L23" i="25"/>
  <c r="K23" i="25"/>
  <c r="J23" i="25"/>
  <c r="I23" i="25"/>
  <c r="L22" i="25"/>
  <c r="K22" i="25"/>
  <c r="J22" i="25"/>
  <c r="I22" i="25"/>
  <c r="L21" i="25"/>
  <c r="K21" i="25"/>
  <c r="J21" i="25"/>
  <c r="I21" i="25"/>
  <c r="L20" i="25"/>
  <c r="K20" i="25"/>
  <c r="J20" i="25"/>
  <c r="I20" i="25"/>
  <c r="L19" i="25"/>
  <c r="K19" i="25"/>
  <c r="J19" i="25"/>
  <c r="I19" i="25"/>
  <c r="L18" i="25"/>
  <c r="K18" i="25"/>
  <c r="J18" i="25"/>
  <c r="I18" i="25"/>
  <c r="L17" i="25"/>
  <c r="K17" i="25"/>
  <c r="J17" i="25"/>
  <c r="I17" i="25"/>
  <c r="L16" i="25"/>
  <c r="K16" i="25"/>
  <c r="J16" i="25"/>
  <c r="I16" i="25"/>
  <c r="L15" i="25"/>
  <c r="K15" i="25"/>
  <c r="J15" i="25"/>
  <c r="I15" i="25"/>
  <c r="L14" i="25"/>
  <c r="K14" i="25"/>
  <c r="J14" i="25"/>
  <c r="I14" i="25"/>
  <c r="L13" i="25"/>
  <c r="K13" i="25"/>
  <c r="J13" i="25"/>
  <c r="I13" i="25"/>
  <c r="L12" i="25"/>
  <c r="K12" i="25"/>
  <c r="J12" i="25"/>
  <c r="I12" i="25"/>
  <c r="L11" i="25"/>
  <c r="K11" i="25"/>
  <c r="J11" i="25"/>
  <c r="I11" i="25"/>
  <c r="L10" i="25"/>
  <c r="K10" i="25"/>
  <c r="J10" i="25"/>
  <c r="I10" i="25"/>
  <c r="L9" i="25"/>
  <c r="K9" i="25"/>
  <c r="J9" i="25"/>
  <c r="I9" i="25"/>
  <c r="L8" i="25"/>
  <c r="K8" i="25"/>
  <c r="J8" i="25"/>
  <c r="I8" i="25"/>
  <c r="L7" i="25"/>
  <c r="K7" i="25"/>
  <c r="J7" i="25"/>
  <c r="I7" i="25"/>
  <c r="L26" i="22"/>
  <c r="K26" i="22"/>
  <c r="J26" i="22"/>
  <c r="I26" i="22"/>
  <c r="L25" i="22"/>
  <c r="K25" i="22"/>
  <c r="J25" i="22"/>
  <c r="I25" i="22"/>
  <c r="L24" i="22"/>
  <c r="K24" i="22"/>
  <c r="J24" i="22"/>
  <c r="I24" i="22"/>
  <c r="L23" i="22"/>
  <c r="K23" i="22"/>
  <c r="J23" i="22"/>
  <c r="I23" i="22"/>
  <c r="L22" i="22"/>
  <c r="K22" i="22"/>
  <c r="J22" i="22"/>
  <c r="I22" i="22"/>
  <c r="L21" i="22"/>
  <c r="K21" i="22"/>
  <c r="J21" i="22"/>
  <c r="I21" i="22"/>
  <c r="L20" i="22"/>
  <c r="K20" i="22"/>
  <c r="J20" i="22"/>
  <c r="I20" i="22"/>
  <c r="L19" i="22"/>
  <c r="K19" i="22"/>
  <c r="J19" i="22"/>
  <c r="I19" i="22"/>
  <c r="L18" i="22"/>
  <c r="K18" i="22"/>
  <c r="J18" i="22"/>
  <c r="I18" i="22"/>
  <c r="L17" i="22"/>
  <c r="K17" i="22"/>
  <c r="J17" i="22"/>
  <c r="I17" i="22"/>
  <c r="L16" i="22"/>
  <c r="K16" i="22"/>
  <c r="J16" i="22"/>
  <c r="I16" i="22"/>
  <c r="L15" i="22"/>
  <c r="K15" i="22"/>
  <c r="J15" i="22"/>
  <c r="I15" i="22"/>
  <c r="L14" i="22"/>
  <c r="K14" i="22"/>
  <c r="J14" i="22"/>
  <c r="I14" i="22"/>
  <c r="L13" i="22"/>
  <c r="K13" i="22"/>
  <c r="J13" i="22"/>
  <c r="I13" i="22"/>
  <c r="L12" i="22"/>
  <c r="K12" i="22"/>
  <c r="J12" i="22"/>
  <c r="I12" i="22"/>
  <c r="L11" i="22"/>
  <c r="K11" i="22"/>
  <c r="J11" i="22"/>
  <c r="I11" i="22"/>
  <c r="L10" i="22"/>
  <c r="K10" i="22"/>
  <c r="J10" i="22"/>
  <c r="I10" i="22"/>
  <c r="L9" i="22"/>
  <c r="K9" i="22"/>
  <c r="J9" i="22"/>
  <c r="I9" i="22"/>
  <c r="L8" i="22"/>
  <c r="K8" i="22"/>
  <c r="J8" i="22"/>
  <c r="I8" i="22"/>
  <c r="L7" i="22"/>
  <c r="K7" i="22"/>
  <c r="J7" i="22"/>
  <c r="I7" i="22"/>
  <c r="L26" i="46"/>
  <c r="K26" i="46"/>
  <c r="J26" i="46"/>
  <c r="I26" i="46"/>
  <c r="L25" i="46"/>
  <c r="K25" i="46"/>
  <c r="J25" i="46"/>
  <c r="I25" i="46"/>
  <c r="L24" i="46"/>
  <c r="K24" i="46"/>
  <c r="J24" i="46"/>
  <c r="I24" i="46"/>
  <c r="L23" i="46"/>
  <c r="K23" i="46"/>
  <c r="J23" i="46"/>
  <c r="I23" i="46"/>
  <c r="L22" i="46"/>
  <c r="K22" i="46"/>
  <c r="J22" i="46"/>
  <c r="I22" i="46"/>
  <c r="L21" i="46"/>
  <c r="K21" i="46"/>
  <c r="J21" i="46"/>
  <c r="I21" i="46"/>
  <c r="L20" i="46"/>
  <c r="K20" i="46"/>
  <c r="J20" i="46"/>
  <c r="I20" i="46"/>
  <c r="L19" i="46"/>
  <c r="K19" i="46"/>
  <c r="J19" i="46"/>
  <c r="I19" i="46"/>
  <c r="L18" i="46"/>
  <c r="K18" i="46"/>
  <c r="J18" i="46"/>
  <c r="I18" i="46"/>
  <c r="L17" i="46"/>
  <c r="K17" i="46"/>
  <c r="J17" i="46"/>
  <c r="I17" i="46"/>
  <c r="L16" i="46"/>
  <c r="K16" i="46"/>
  <c r="J16" i="46"/>
  <c r="I16" i="46"/>
  <c r="L15" i="46"/>
  <c r="K15" i="46"/>
  <c r="J15" i="46"/>
  <c r="I15" i="46"/>
  <c r="L14" i="46"/>
  <c r="K14" i="46"/>
  <c r="J14" i="46"/>
  <c r="I14" i="46"/>
  <c r="L13" i="46"/>
  <c r="K13" i="46"/>
  <c r="J13" i="46"/>
  <c r="I13" i="46"/>
  <c r="L12" i="46"/>
  <c r="K12" i="46"/>
  <c r="J12" i="46"/>
  <c r="I12" i="46"/>
  <c r="L11" i="46"/>
  <c r="K11" i="46"/>
  <c r="J11" i="46"/>
  <c r="I11" i="46"/>
  <c r="L10" i="46"/>
  <c r="K10" i="46"/>
  <c r="J10" i="46"/>
  <c r="I10" i="46"/>
  <c r="L9" i="46"/>
  <c r="K9" i="46"/>
  <c r="J9" i="46"/>
  <c r="I9" i="46"/>
  <c r="L8" i="46"/>
  <c r="K8" i="46"/>
  <c r="J8" i="46"/>
  <c r="I8" i="46"/>
  <c r="L7" i="46"/>
  <c r="K7" i="46"/>
  <c r="J7" i="46"/>
  <c r="I7" i="46"/>
  <c r="L26" i="45"/>
  <c r="K26" i="45"/>
  <c r="J26" i="45"/>
  <c r="I26" i="45"/>
  <c r="L25" i="45"/>
  <c r="K25" i="45"/>
  <c r="J25" i="45"/>
  <c r="I25" i="45"/>
  <c r="L24" i="45"/>
  <c r="K24" i="45"/>
  <c r="J24" i="45"/>
  <c r="I24" i="45"/>
  <c r="L23" i="45"/>
  <c r="K23" i="45"/>
  <c r="J23" i="45"/>
  <c r="I23" i="45"/>
  <c r="L22" i="45"/>
  <c r="K22" i="45"/>
  <c r="J22" i="45"/>
  <c r="I22" i="45"/>
  <c r="L21" i="45"/>
  <c r="K21" i="45"/>
  <c r="J21" i="45"/>
  <c r="I21" i="45"/>
  <c r="L20" i="45"/>
  <c r="K20" i="45"/>
  <c r="J20" i="45"/>
  <c r="I20" i="45"/>
  <c r="L19" i="45"/>
  <c r="K19" i="45"/>
  <c r="J19" i="45"/>
  <c r="I19" i="45"/>
  <c r="L18" i="45"/>
  <c r="K18" i="45"/>
  <c r="J18" i="45"/>
  <c r="I18" i="45"/>
  <c r="L17" i="45"/>
  <c r="K17" i="45"/>
  <c r="J17" i="45"/>
  <c r="I17" i="45"/>
  <c r="L16" i="45"/>
  <c r="K16" i="45"/>
  <c r="J16" i="45"/>
  <c r="I16" i="45"/>
  <c r="L15" i="45"/>
  <c r="K15" i="45"/>
  <c r="J15" i="45"/>
  <c r="I15" i="45"/>
  <c r="L14" i="45"/>
  <c r="K14" i="45"/>
  <c r="J14" i="45"/>
  <c r="I14" i="45"/>
  <c r="L13" i="45"/>
  <c r="K13" i="45"/>
  <c r="J13" i="45"/>
  <c r="I13" i="45"/>
  <c r="L12" i="45"/>
  <c r="K12" i="45"/>
  <c r="J12" i="45"/>
  <c r="I12" i="45"/>
  <c r="L11" i="45"/>
  <c r="K11" i="45"/>
  <c r="J11" i="45"/>
  <c r="I11" i="45"/>
  <c r="L10" i="45"/>
  <c r="K10" i="45"/>
  <c r="J10" i="45"/>
  <c r="I10" i="45"/>
  <c r="L9" i="45"/>
  <c r="K9" i="45"/>
  <c r="J9" i="45"/>
  <c r="I9" i="45"/>
  <c r="L8" i="45"/>
  <c r="K8" i="45"/>
  <c r="J8" i="45"/>
  <c r="I8" i="45"/>
  <c r="L7" i="45"/>
  <c r="K7" i="45"/>
  <c r="J7" i="45"/>
  <c r="I7" i="45"/>
  <c r="L26" i="29"/>
  <c r="K26" i="29"/>
  <c r="J26" i="29"/>
  <c r="I26" i="29"/>
  <c r="L25" i="29"/>
  <c r="K25" i="29"/>
  <c r="J25" i="29"/>
  <c r="I25" i="29"/>
  <c r="L24" i="29"/>
  <c r="K24" i="29"/>
  <c r="J24" i="29"/>
  <c r="I24" i="29"/>
  <c r="L23" i="29"/>
  <c r="K23" i="29"/>
  <c r="J23" i="29"/>
  <c r="I23" i="29"/>
  <c r="L22" i="29"/>
  <c r="K22" i="29"/>
  <c r="J22" i="29"/>
  <c r="I22" i="29"/>
  <c r="L21" i="29"/>
  <c r="K21" i="29"/>
  <c r="J21" i="29"/>
  <c r="I21" i="29"/>
  <c r="L20" i="29"/>
  <c r="K20" i="29"/>
  <c r="J20" i="29"/>
  <c r="I20" i="29"/>
  <c r="L19" i="29"/>
  <c r="K19" i="29"/>
  <c r="J19" i="29"/>
  <c r="I19" i="29"/>
  <c r="L18" i="29"/>
  <c r="K18" i="29"/>
  <c r="J18" i="29"/>
  <c r="I18" i="29"/>
  <c r="L17" i="29"/>
  <c r="K17" i="29"/>
  <c r="J17" i="29"/>
  <c r="I17" i="29"/>
  <c r="L16" i="29"/>
  <c r="K16" i="29"/>
  <c r="J16" i="29"/>
  <c r="I16" i="29"/>
  <c r="L15" i="29"/>
  <c r="K15" i="29"/>
  <c r="J15" i="29"/>
  <c r="I15" i="29"/>
  <c r="L14" i="29"/>
  <c r="K14" i="29"/>
  <c r="J14" i="29"/>
  <c r="I14" i="29"/>
  <c r="L13" i="29"/>
  <c r="K13" i="29"/>
  <c r="J13" i="29"/>
  <c r="I13" i="29"/>
  <c r="L12" i="29"/>
  <c r="K12" i="29"/>
  <c r="J12" i="29"/>
  <c r="I12" i="29"/>
  <c r="L11" i="29"/>
  <c r="K11" i="29"/>
  <c r="J11" i="29"/>
  <c r="I11" i="29"/>
  <c r="L10" i="29"/>
  <c r="K10" i="29"/>
  <c r="J10" i="29"/>
  <c r="I10" i="29"/>
  <c r="L9" i="29"/>
  <c r="K9" i="29"/>
  <c r="J9" i="29"/>
  <c r="I9" i="29"/>
  <c r="L8" i="29"/>
  <c r="K8" i="29"/>
  <c r="J8" i="29"/>
  <c r="I8" i="29"/>
  <c r="L7" i="29"/>
  <c r="K7" i="29"/>
  <c r="J7" i="29"/>
  <c r="I7" i="29"/>
  <c r="L26" i="20"/>
  <c r="K26" i="20"/>
  <c r="J26" i="20"/>
  <c r="I26" i="20"/>
  <c r="L25" i="20"/>
  <c r="K25" i="20"/>
  <c r="J25" i="20"/>
  <c r="I25" i="20"/>
  <c r="L24" i="20"/>
  <c r="K24" i="20"/>
  <c r="J24" i="20"/>
  <c r="I24" i="20"/>
  <c r="L23" i="20"/>
  <c r="K23" i="20"/>
  <c r="J23" i="20"/>
  <c r="I23" i="20"/>
  <c r="L22" i="20"/>
  <c r="K22" i="20"/>
  <c r="J22" i="20"/>
  <c r="I22" i="20"/>
  <c r="L21" i="20"/>
  <c r="K21" i="20"/>
  <c r="J21" i="20"/>
  <c r="I21" i="20"/>
  <c r="L20" i="20"/>
  <c r="K20" i="20"/>
  <c r="J20" i="20"/>
  <c r="I20" i="20"/>
  <c r="L19" i="20"/>
  <c r="K19" i="20"/>
  <c r="J19" i="20"/>
  <c r="I19" i="20"/>
  <c r="L18" i="20"/>
  <c r="K18" i="20"/>
  <c r="J18" i="20"/>
  <c r="I18" i="20"/>
  <c r="L17" i="20"/>
  <c r="K17" i="20"/>
  <c r="J17" i="20"/>
  <c r="I17" i="20"/>
  <c r="L16" i="20"/>
  <c r="K16" i="20"/>
  <c r="J16" i="20"/>
  <c r="I16" i="20"/>
  <c r="L15" i="20"/>
  <c r="K15" i="20"/>
  <c r="J15" i="20"/>
  <c r="I15" i="20"/>
  <c r="L14" i="20"/>
  <c r="K14" i="20"/>
  <c r="J14" i="20"/>
  <c r="I14" i="20"/>
  <c r="L13" i="20"/>
  <c r="K13" i="20"/>
  <c r="J13" i="20"/>
  <c r="I13" i="20"/>
  <c r="L12" i="20"/>
  <c r="K12" i="20"/>
  <c r="J12" i="20"/>
  <c r="I12" i="20"/>
  <c r="L11" i="20"/>
  <c r="K11" i="20"/>
  <c r="J11" i="20"/>
  <c r="I11" i="20"/>
  <c r="L10" i="20"/>
  <c r="K10" i="20"/>
  <c r="J10" i="20"/>
  <c r="I10" i="20"/>
  <c r="L9" i="20"/>
  <c r="K9" i="20"/>
  <c r="J9" i="20"/>
  <c r="I9" i="20"/>
  <c r="L8" i="20"/>
  <c r="K8" i="20"/>
  <c r="J8" i="20"/>
  <c r="I8" i="20"/>
  <c r="L7" i="20"/>
  <c r="K7" i="20"/>
  <c r="J7" i="20"/>
  <c r="I7" i="20"/>
  <c r="L7" i="18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7" i="18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7" i="19"/>
  <c r="J7" i="18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7" i="19"/>
  <c r="I7" i="18"/>
  <c r="H27" i="28"/>
  <c r="I27" i="28"/>
  <c r="F28" i="28"/>
  <c r="G28" i="28"/>
  <c r="H29" i="28"/>
  <c r="I29" i="28"/>
  <c r="F30" i="28"/>
  <c r="G30" i="28"/>
  <c r="H31" i="28"/>
  <c r="I31" i="28"/>
  <c r="F32" i="28"/>
  <c r="G32" i="28"/>
  <c r="H33" i="28"/>
  <c r="I33" i="28"/>
  <c r="F34" i="28"/>
  <c r="G34" i="28"/>
  <c r="H35" i="28"/>
  <c r="I35" i="28"/>
  <c r="F36" i="28"/>
  <c r="G36" i="28"/>
  <c r="H37" i="28"/>
  <c r="I37" i="28"/>
  <c r="F38" i="28"/>
  <c r="G38" i="28"/>
  <c r="H39" i="28"/>
  <c r="I39" i="28"/>
  <c r="F40" i="28"/>
  <c r="G40" i="28"/>
  <c r="H41" i="28"/>
  <c r="I41" i="28"/>
  <c r="F42" i="28"/>
  <c r="G42" i="28"/>
  <c r="H43" i="28"/>
  <c r="I43" i="28"/>
  <c r="F44" i="28"/>
  <c r="G44" i="28"/>
  <c r="H45" i="28"/>
  <c r="I45" i="28"/>
  <c r="F46" i="28"/>
  <c r="G46" i="28"/>
  <c r="H47" i="28"/>
  <c r="I47" i="28"/>
  <c r="F48" i="28"/>
  <c r="G48" i="28"/>
  <c r="H49" i="28"/>
  <c r="I49" i="28"/>
  <c r="F50" i="28"/>
  <c r="G50" i="28"/>
  <c r="H51" i="28"/>
  <c r="I51" i="28"/>
  <c r="F52" i="28"/>
  <c r="G52" i="28"/>
  <c r="H53" i="28"/>
  <c r="I53" i="28"/>
  <c r="F54" i="28"/>
  <c r="G54" i="28"/>
  <c r="H55" i="28"/>
  <c r="I55" i="28"/>
  <c r="F56" i="28"/>
  <c r="G56" i="28"/>
  <c r="H57" i="28"/>
  <c r="I57" i="28"/>
  <c r="F58" i="28"/>
  <c r="G58" i="28"/>
  <c r="H59" i="28"/>
  <c r="I59" i="28"/>
  <c r="F60" i="28"/>
  <c r="G60" i="28"/>
  <c r="H61" i="28"/>
  <c r="I61" i="28"/>
  <c r="F62" i="28"/>
  <c r="G62" i="28"/>
  <c r="H67" i="28"/>
  <c r="I67" i="28"/>
  <c r="F68" i="28"/>
  <c r="G68" i="28"/>
  <c r="E13" i="28"/>
  <c r="D13" i="28"/>
  <c r="E12" i="28"/>
  <c r="D12" i="28"/>
  <c r="G29" i="18"/>
  <c r="K27" i="62"/>
  <c r="G28" i="62" s="1"/>
  <c r="D58" i="28" s="1"/>
  <c r="H58" i="28" s="1"/>
  <c r="J27" i="62"/>
  <c r="H27" i="62" s="1"/>
  <c r="E57" i="28" s="1"/>
  <c r="G57" i="28" s="1"/>
  <c r="H23" i="28"/>
  <c r="I23" i="28"/>
  <c r="F24" i="28"/>
  <c r="G24" i="28"/>
  <c r="H29" i="68"/>
  <c r="G29" i="68"/>
  <c r="L27" i="68"/>
  <c r="H28" i="68" s="1"/>
  <c r="E36" i="28" s="1"/>
  <c r="I36" i="28" s="1"/>
  <c r="K27" i="68"/>
  <c r="G28" i="68" s="1"/>
  <c r="J27" i="68"/>
  <c r="H27" i="68" s="1"/>
  <c r="E35" i="28" s="1"/>
  <c r="G35" i="28" s="1"/>
  <c r="H29" i="67"/>
  <c r="G29" i="67"/>
  <c r="L27" i="67"/>
  <c r="H28" i="67" s="1"/>
  <c r="E68" i="28" s="1"/>
  <c r="I68" i="28" s="1"/>
  <c r="H29" i="66"/>
  <c r="G29" i="66"/>
  <c r="L27" i="66"/>
  <c r="H28" i="66" s="1"/>
  <c r="K27" i="66"/>
  <c r="G28" i="66" s="1"/>
  <c r="J27" i="66"/>
  <c r="H27" i="66" s="1"/>
  <c r="H29" i="65"/>
  <c r="G29" i="65"/>
  <c r="K27" i="65"/>
  <c r="G28" i="65" s="1"/>
  <c r="D62" i="28" s="1"/>
  <c r="H62" i="28" s="1"/>
  <c r="J27" i="65"/>
  <c r="H27" i="65" s="1"/>
  <c r="E61" i="28" s="1"/>
  <c r="G61" i="28" s="1"/>
  <c r="I27" i="65"/>
  <c r="G27" i="65" s="1"/>
  <c r="D61" i="28" s="1"/>
  <c r="F61" i="28" s="1"/>
  <c r="H29" i="63"/>
  <c r="G29" i="63"/>
  <c r="L27" i="63"/>
  <c r="H28" i="63" s="1"/>
  <c r="E60" i="28" s="1"/>
  <c r="I60" i="28" s="1"/>
  <c r="K27" i="63"/>
  <c r="G28" i="63" s="1"/>
  <c r="D60" i="28" s="1"/>
  <c r="H60" i="28" s="1"/>
  <c r="J27" i="63"/>
  <c r="H27" i="63" s="1"/>
  <c r="E59" i="28" s="1"/>
  <c r="G59" i="28" s="1"/>
  <c r="I27" i="63"/>
  <c r="G27" i="63" s="1"/>
  <c r="D59" i="28" s="1"/>
  <c r="F59" i="28" s="1"/>
  <c r="I31" i="69" l="1"/>
  <c r="L27" i="65"/>
  <c r="H28" i="65" s="1"/>
  <c r="E62" i="28" s="1"/>
  <c r="I62" i="28" s="1"/>
  <c r="I27" i="45"/>
  <c r="I27" i="68"/>
  <c r="G27" i="68" s="1"/>
  <c r="H30" i="68" s="1"/>
  <c r="I27" i="62"/>
  <c r="G27" i="62" s="1"/>
  <c r="D57" i="28" s="1"/>
  <c r="F57" i="28" s="1"/>
  <c r="I27" i="66"/>
  <c r="G27" i="66" s="1"/>
  <c r="I27" i="67"/>
  <c r="G27" i="67" s="1"/>
  <c r="D67" i="28" s="1"/>
  <c r="F67" i="28" s="1"/>
  <c r="H31" i="68"/>
  <c r="D36" i="28"/>
  <c r="H36" i="28" s="1"/>
  <c r="H30" i="66"/>
  <c r="H31" i="66"/>
  <c r="H31" i="67"/>
  <c r="H30" i="65"/>
  <c r="H31" i="65"/>
  <c r="H30" i="63"/>
  <c r="H31" i="63"/>
  <c r="D35" i="28" l="1"/>
  <c r="F35" i="28" s="1"/>
  <c r="H30" i="67"/>
  <c r="H29" i="60"/>
  <c r="G29" i="60"/>
  <c r="H29" i="59"/>
  <c r="G29" i="59"/>
  <c r="H29" i="58"/>
  <c r="G29" i="58"/>
  <c r="H29" i="57"/>
  <c r="G29" i="57"/>
  <c r="H29" i="56"/>
  <c r="G29" i="56"/>
  <c r="H29" i="55"/>
  <c r="G29" i="55"/>
  <c r="H29" i="54"/>
  <c r="G29" i="54"/>
  <c r="H29" i="53"/>
  <c r="G29" i="53"/>
  <c r="H29" i="52"/>
  <c r="G29" i="52"/>
  <c r="H29" i="50"/>
  <c r="G29" i="50"/>
  <c r="H29" i="49"/>
  <c r="G29" i="49"/>
  <c r="H29" i="48"/>
  <c r="G29" i="48"/>
  <c r="H29" i="47"/>
  <c r="G29" i="47"/>
  <c r="H29" i="46"/>
  <c r="G29" i="46"/>
  <c r="H30" i="45"/>
  <c r="H29" i="45"/>
  <c r="G29" i="45"/>
  <c r="H29" i="29"/>
  <c r="G29" i="29"/>
  <c r="H9" i="28" l="1"/>
  <c r="I9" i="28"/>
  <c r="H11" i="28"/>
  <c r="I11" i="28"/>
  <c r="H29" i="18" l="1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I8" i="18"/>
  <c r="J8" i="18"/>
  <c r="I9" i="18"/>
  <c r="J9" i="18"/>
  <c r="I10" i="18"/>
  <c r="J10" i="18"/>
  <c r="I11" i="18"/>
  <c r="J11" i="18"/>
  <c r="I12" i="18"/>
  <c r="J12" i="18"/>
  <c r="I13" i="18"/>
  <c r="J13" i="18"/>
  <c r="I14" i="18"/>
  <c r="J14" i="18"/>
  <c r="I15" i="18"/>
  <c r="J15" i="18"/>
  <c r="I16" i="18"/>
  <c r="J16" i="18"/>
  <c r="I17" i="18"/>
  <c r="J17" i="18"/>
  <c r="I18" i="18"/>
  <c r="J18" i="18"/>
  <c r="I19" i="18"/>
  <c r="J19" i="18"/>
  <c r="I20" i="18"/>
  <c r="J20" i="18"/>
  <c r="I21" i="18"/>
  <c r="J21" i="18"/>
  <c r="I22" i="18"/>
  <c r="J22" i="18"/>
  <c r="I23" i="18"/>
  <c r="J23" i="18"/>
  <c r="I24" i="18"/>
  <c r="J24" i="18"/>
  <c r="I25" i="18"/>
  <c r="J25" i="18"/>
  <c r="I26" i="18"/>
  <c r="J26" i="18"/>
  <c r="I27" i="29" l="1"/>
  <c r="G27" i="29" s="1"/>
  <c r="I27" i="46"/>
  <c r="G27" i="46" s="1"/>
  <c r="I27" i="60"/>
  <c r="G27" i="60" s="1"/>
  <c r="D55" i="28" s="1"/>
  <c r="F55" i="28" s="1"/>
  <c r="I27" i="59"/>
  <c r="G27" i="59" s="1"/>
  <c r="I27" i="58"/>
  <c r="G27" i="58" s="1"/>
  <c r="I27" i="57"/>
  <c r="G27" i="57" s="1"/>
  <c r="I27" i="56"/>
  <c r="G27" i="56" s="1"/>
  <c r="I27" i="55"/>
  <c r="G27" i="55" s="1"/>
  <c r="I27" i="54"/>
  <c r="G27" i="54" s="1"/>
  <c r="I27" i="53"/>
  <c r="G27" i="53" s="1"/>
  <c r="I27" i="52"/>
  <c r="G27" i="52" s="1"/>
  <c r="I27" i="50"/>
  <c r="G27" i="50" s="1"/>
  <c r="I27" i="49"/>
  <c r="G27" i="49" s="1"/>
  <c r="I27" i="48"/>
  <c r="G27" i="48" s="1"/>
  <c r="I27" i="47"/>
  <c r="K27" i="46"/>
  <c r="K27" i="29"/>
  <c r="K27" i="45"/>
  <c r="J27" i="46"/>
  <c r="H27" i="46" s="1"/>
  <c r="E15" i="28" s="1"/>
  <c r="J27" i="45"/>
  <c r="J27" i="29"/>
  <c r="H27" i="29" s="1"/>
  <c r="E11" i="28" s="1"/>
  <c r="J27" i="60"/>
  <c r="H27" i="60" s="1"/>
  <c r="E55" i="28" s="1"/>
  <c r="G55" i="28" s="1"/>
  <c r="J27" i="59"/>
  <c r="H27" i="59" s="1"/>
  <c r="E53" i="28" s="1"/>
  <c r="G53" i="28" s="1"/>
  <c r="J27" i="58"/>
  <c r="H27" i="58" s="1"/>
  <c r="E51" i="28" s="1"/>
  <c r="G51" i="28" s="1"/>
  <c r="J27" i="57"/>
  <c r="H27" i="57" s="1"/>
  <c r="E49" i="28" s="1"/>
  <c r="G49" i="28" s="1"/>
  <c r="J27" i="56"/>
  <c r="H27" i="56" s="1"/>
  <c r="E47" i="28" s="1"/>
  <c r="G47" i="28" s="1"/>
  <c r="J27" i="55"/>
  <c r="H27" i="55" s="1"/>
  <c r="E45" i="28" s="1"/>
  <c r="G45" i="28" s="1"/>
  <c r="J27" i="54"/>
  <c r="H27" i="54" s="1"/>
  <c r="E43" i="28" s="1"/>
  <c r="G43" i="28" s="1"/>
  <c r="J27" i="53"/>
  <c r="H27" i="53" s="1"/>
  <c r="E41" i="28" s="1"/>
  <c r="G41" i="28" s="1"/>
  <c r="J27" i="52"/>
  <c r="H27" i="52" s="1"/>
  <c r="E37" i="28" s="1"/>
  <c r="G37" i="28" s="1"/>
  <c r="J27" i="50"/>
  <c r="H27" i="50" s="1"/>
  <c r="E33" i="28" s="1"/>
  <c r="G33" i="28" s="1"/>
  <c r="J27" i="49"/>
  <c r="H27" i="49" s="1"/>
  <c r="E39" i="28" s="1"/>
  <c r="G39" i="28" s="1"/>
  <c r="J27" i="48"/>
  <c r="H27" i="48" s="1"/>
  <c r="E29" i="28" s="1"/>
  <c r="G29" i="28" s="1"/>
  <c r="J27" i="47"/>
  <c r="H27" i="47" s="1"/>
  <c r="E21" i="28" s="1"/>
  <c r="G26" i="28"/>
  <c r="F26" i="28"/>
  <c r="I25" i="28"/>
  <c r="H25" i="28"/>
  <c r="G22" i="28"/>
  <c r="F22" i="28"/>
  <c r="I21" i="28"/>
  <c r="H21" i="28"/>
  <c r="G20" i="28"/>
  <c r="F20" i="28"/>
  <c r="I19" i="28"/>
  <c r="H19" i="28"/>
  <c r="G18" i="28"/>
  <c r="F18" i="28"/>
  <c r="I17" i="28"/>
  <c r="H17" i="28"/>
  <c r="G16" i="28"/>
  <c r="F16" i="28"/>
  <c r="I15" i="28"/>
  <c r="H15" i="28"/>
  <c r="G14" i="28"/>
  <c r="F14" i="28"/>
  <c r="I13" i="28"/>
  <c r="H13" i="28"/>
  <c r="G12" i="28"/>
  <c r="F12" i="28"/>
  <c r="G10" i="28"/>
  <c r="F10" i="28"/>
  <c r="G8" i="28"/>
  <c r="F8" i="28"/>
  <c r="G29" i="25"/>
  <c r="H29" i="25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K27" i="25"/>
  <c r="G28" i="25" s="1"/>
  <c r="D20" i="28" s="1"/>
  <c r="L21" i="18"/>
  <c r="L22" i="18"/>
  <c r="L23" i="18"/>
  <c r="L24" i="18"/>
  <c r="L25" i="18"/>
  <c r="L26" i="18"/>
  <c r="K27" i="18"/>
  <c r="I27" i="25"/>
  <c r="G27" i="25" s="1"/>
  <c r="D19" i="28" s="1"/>
  <c r="J27" i="25"/>
  <c r="H27" i="25" s="1"/>
  <c r="J27" i="18"/>
  <c r="H27" i="18" s="1"/>
  <c r="D49" i="28" l="1"/>
  <c r="F49" i="28" s="1"/>
  <c r="H30" i="57"/>
  <c r="D53" i="28"/>
  <c r="F53" i="28" s="1"/>
  <c r="H30" i="59"/>
  <c r="D37" i="28"/>
  <c r="F37" i="28" s="1"/>
  <c r="H30" i="52"/>
  <c r="D41" i="28"/>
  <c r="F41" i="28" s="1"/>
  <c r="H30" i="53"/>
  <c r="D39" i="28"/>
  <c r="F39" i="28" s="1"/>
  <c r="H30" i="49"/>
  <c r="D43" i="28"/>
  <c r="F43" i="28" s="1"/>
  <c r="H30" i="54"/>
  <c r="D15" i="28"/>
  <c r="H30" i="46"/>
  <c r="D33" i="28"/>
  <c r="F33" i="28" s="1"/>
  <c r="H30" i="50"/>
  <c r="D45" i="28"/>
  <c r="F45" i="28" s="1"/>
  <c r="H30" i="55"/>
  <c r="D11" i="28"/>
  <c r="H30" i="29"/>
  <c r="D29" i="28"/>
  <c r="F29" i="28" s="1"/>
  <c r="H30" i="48"/>
  <c r="H30" i="58"/>
  <c r="D51" i="28"/>
  <c r="F51" i="28" s="1"/>
  <c r="G21" i="28"/>
  <c r="E19" i="28"/>
  <c r="G27" i="47"/>
  <c r="D21" i="28" s="1"/>
  <c r="F21" i="28" s="1"/>
  <c r="D47" i="28"/>
  <c r="F47" i="28" s="1"/>
  <c r="H30" i="56"/>
  <c r="H30" i="60"/>
  <c r="G28" i="29"/>
  <c r="K27" i="49"/>
  <c r="G28" i="49" s="1"/>
  <c r="K27" i="54"/>
  <c r="G28" i="54" s="1"/>
  <c r="K27" i="48"/>
  <c r="G28" i="48" s="1"/>
  <c r="K27" i="53"/>
  <c r="G28" i="53" s="1"/>
  <c r="K27" i="57"/>
  <c r="G28" i="57" s="1"/>
  <c r="K27" i="59"/>
  <c r="G28" i="59" s="1"/>
  <c r="G28" i="45"/>
  <c r="D14" i="28" s="1"/>
  <c r="G28" i="46"/>
  <c r="D16" i="28" s="1"/>
  <c r="K27" i="47"/>
  <c r="K27" i="52"/>
  <c r="G28" i="52" s="1"/>
  <c r="K27" i="56"/>
  <c r="G28" i="56" s="1"/>
  <c r="K27" i="50"/>
  <c r="G28" i="50" s="1"/>
  <c r="K27" i="55"/>
  <c r="G28" i="55" s="1"/>
  <c r="K27" i="58"/>
  <c r="G28" i="58" s="1"/>
  <c r="K27" i="60"/>
  <c r="G28" i="60" s="1"/>
  <c r="D56" i="28" s="1"/>
  <c r="H56" i="28" s="1"/>
  <c r="L27" i="25"/>
  <c r="H28" i="25" s="1"/>
  <c r="L27" i="46"/>
  <c r="L27" i="45"/>
  <c r="L27" i="29"/>
  <c r="L27" i="60"/>
  <c r="H28" i="60" s="1"/>
  <c r="E56" i="28" s="1"/>
  <c r="I56" i="28" s="1"/>
  <c r="L27" i="58"/>
  <c r="H28" i="58" s="1"/>
  <c r="E52" i="28" s="1"/>
  <c r="I52" i="28" s="1"/>
  <c r="L27" i="56"/>
  <c r="H28" i="56" s="1"/>
  <c r="E48" i="28" s="1"/>
  <c r="I48" i="28" s="1"/>
  <c r="L27" i="54"/>
  <c r="H28" i="54" s="1"/>
  <c r="E44" i="28" s="1"/>
  <c r="I44" i="28" s="1"/>
  <c r="L27" i="52"/>
  <c r="H28" i="52" s="1"/>
  <c r="E38" i="28" s="1"/>
  <c r="I38" i="28" s="1"/>
  <c r="L27" i="49"/>
  <c r="H28" i="49" s="1"/>
  <c r="E40" i="28" s="1"/>
  <c r="I40" i="28" s="1"/>
  <c r="L27" i="47"/>
  <c r="H28" i="47" s="1"/>
  <c r="E22" i="28" s="1"/>
  <c r="H30" i="25"/>
  <c r="H29" i="23"/>
  <c r="G29" i="24"/>
  <c r="J27" i="23"/>
  <c r="H27" i="23" s="1"/>
  <c r="E25" i="28" s="1"/>
  <c r="G25" i="28" s="1"/>
  <c r="K27" i="20"/>
  <c r="J27" i="20"/>
  <c r="H27" i="20" s="1"/>
  <c r="K27" i="22"/>
  <c r="I27" i="23"/>
  <c r="G27" i="23" s="1"/>
  <c r="D25" i="28" s="1"/>
  <c r="F25" i="28" s="1"/>
  <c r="K27" i="24"/>
  <c r="G28" i="24" s="1"/>
  <c r="D32" i="28" s="1"/>
  <c r="H32" i="28" s="1"/>
  <c r="G29" i="21"/>
  <c r="I27" i="24"/>
  <c r="G27" i="24" s="1"/>
  <c r="D31" i="28" s="1"/>
  <c r="F31" i="28" s="1"/>
  <c r="I27" i="21"/>
  <c r="G27" i="21" s="1"/>
  <c r="D23" i="28" s="1"/>
  <c r="F23" i="28" s="1"/>
  <c r="K27" i="26"/>
  <c r="G28" i="26" s="1"/>
  <c r="D28" i="28" s="1"/>
  <c r="H28" i="28" s="1"/>
  <c r="K27" i="23"/>
  <c r="G28" i="23" s="1"/>
  <c r="D26" i="28" s="1"/>
  <c r="H26" i="28" s="1"/>
  <c r="J27" i="24"/>
  <c r="H27" i="24" s="1"/>
  <c r="J27" i="21"/>
  <c r="H27" i="21" s="1"/>
  <c r="E23" i="28" s="1"/>
  <c r="G23" i="28" s="1"/>
  <c r="I27" i="20"/>
  <c r="G27" i="20" s="1"/>
  <c r="D7" i="28" s="1"/>
  <c r="F7" i="28" s="1"/>
  <c r="L27" i="23"/>
  <c r="H28" i="23" s="1"/>
  <c r="L27" i="20"/>
  <c r="H28" i="20" s="1"/>
  <c r="E8" i="28" s="1"/>
  <c r="I8" i="28" s="1"/>
  <c r="K27" i="21"/>
  <c r="G28" i="21" s="1"/>
  <c r="D24" i="28" s="1"/>
  <c r="H24" i="28" s="1"/>
  <c r="J27" i="26"/>
  <c r="H27" i="26" s="1"/>
  <c r="E27" i="28" s="1"/>
  <c r="G27" i="28" s="1"/>
  <c r="J27" i="22"/>
  <c r="H27" i="22" s="1"/>
  <c r="E17" i="28" s="1"/>
  <c r="J27" i="19"/>
  <c r="H27" i="19" s="1"/>
  <c r="L27" i="26"/>
  <c r="H28" i="26" s="1"/>
  <c r="I27" i="26"/>
  <c r="G27" i="26" s="1"/>
  <c r="D27" i="28" s="1"/>
  <c r="F27" i="28" s="1"/>
  <c r="I27" i="22"/>
  <c r="G27" i="22" s="1"/>
  <c r="D17" i="28" s="1"/>
  <c r="I27" i="19"/>
  <c r="G27" i="19" s="1"/>
  <c r="D9" i="28" s="1"/>
  <c r="G29" i="22"/>
  <c r="G29" i="26"/>
  <c r="G29" i="19"/>
  <c r="H29" i="19"/>
  <c r="I27" i="18"/>
  <c r="G27" i="18" s="1"/>
  <c r="G29" i="20"/>
  <c r="G29" i="23"/>
  <c r="H29" i="26"/>
  <c r="I32" i="25"/>
  <c r="K32" i="25"/>
  <c r="L27" i="24"/>
  <c r="H28" i="24" s="1"/>
  <c r="H29" i="24"/>
  <c r="L27" i="22"/>
  <c r="H28" i="22" s="1"/>
  <c r="H29" i="22"/>
  <c r="L27" i="21"/>
  <c r="H28" i="21" s="1"/>
  <c r="H29" i="21"/>
  <c r="L27" i="19"/>
  <c r="H28" i="19" s="1"/>
  <c r="E10" i="28" s="1"/>
  <c r="H29" i="20"/>
  <c r="K27" i="19"/>
  <c r="G28" i="19" s="1"/>
  <c r="L27" i="18"/>
  <c r="H28" i="18" s="1"/>
  <c r="G28" i="18"/>
  <c r="E5" i="11"/>
  <c r="E4" i="11"/>
  <c r="F4" i="11" s="1"/>
  <c r="D7" i="11"/>
  <c r="F3" i="11"/>
  <c r="I3" i="11"/>
  <c r="J3" i="11"/>
  <c r="L3" i="11" s="1"/>
  <c r="I4" i="11"/>
  <c r="J4" i="11"/>
  <c r="L4" i="11" s="1"/>
  <c r="I5" i="11"/>
  <c r="J5" i="11"/>
  <c r="L5" i="11" s="1"/>
  <c r="I10" i="28" l="1"/>
  <c r="D38" i="28"/>
  <c r="H38" i="28" s="1"/>
  <c r="H31" i="52"/>
  <c r="D30" i="28"/>
  <c r="H30" i="28" s="1"/>
  <c r="H30" i="47"/>
  <c r="E18" i="28"/>
  <c r="I18" i="28" s="1"/>
  <c r="D46" i="28"/>
  <c r="H46" i="28" s="1"/>
  <c r="G17" i="28"/>
  <c r="E31" i="28"/>
  <c r="G31" i="28" s="1"/>
  <c r="D48" i="28"/>
  <c r="H48" i="28" s="1"/>
  <c r="H31" i="56"/>
  <c r="G28" i="47"/>
  <c r="D22" i="28" s="1"/>
  <c r="H22" i="28" s="1"/>
  <c r="D44" i="28"/>
  <c r="H44" i="28" s="1"/>
  <c r="H31" i="54"/>
  <c r="D50" i="28"/>
  <c r="H50" i="28" s="1"/>
  <c r="I22" i="28"/>
  <c r="E20" i="28"/>
  <c r="I20" i="28" s="1"/>
  <c r="D40" i="28"/>
  <c r="H40" i="28" s="1"/>
  <c r="H31" i="49"/>
  <c r="E28" i="28"/>
  <c r="I28" i="28" s="1"/>
  <c r="E32" i="28"/>
  <c r="I32" i="28" s="1"/>
  <c r="I12" i="28"/>
  <c r="E24" i="28"/>
  <c r="I24" i="28" s="1"/>
  <c r="E26" i="28"/>
  <c r="I26" i="28" s="1"/>
  <c r="D54" i="28"/>
  <c r="H54" i="28" s="1"/>
  <c r="D34" i="28"/>
  <c r="H34" i="28" s="1"/>
  <c r="D42" i="28"/>
  <c r="H42" i="28" s="1"/>
  <c r="H31" i="25"/>
  <c r="H31" i="58"/>
  <c r="D52" i="28"/>
  <c r="H52" i="28" s="1"/>
  <c r="H33" i="18"/>
  <c r="H31" i="60"/>
  <c r="J32" i="25"/>
  <c r="L27" i="48"/>
  <c r="H28" i="48" s="1"/>
  <c r="E30" i="28" s="1"/>
  <c r="I30" i="28" s="1"/>
  <c r="L27" i="50"/>
  <c r="H28" i="50" s="1"/>
  <c r="E34" i="28" s="1"/>
  <c r="I34" i="28" s="1"/>
  <c r="L27" i="53"/>
  <c r="H28" i="53" s="1"/>
  <c r="E42" i="28" s="1"/>
  <c r="I42" i="28" s="1"/>
  <c r="L27" i="55"/>
  <c r="H28" i="55" s="1"/>
  <c r="E46" i="28" s="1"/>
  <c r="I46" i="28" s="1"/>
  <c r="L27" i="57"/>
  <c r="H28" i="57" s="1"/>
  <c r="E50" i="28" s="1"/>
  <c r="I50" i="28" s="1"/>
  <c r="L27" i="59"/>
  <c r="H28" i="59" s="1"/>
  <c r="E54" i="28" s="1"/>
  <c r="I54" i="28" s="1"/>
  <c r="H28" i="29"/>
  <c r="H31" i="29" s="1"/>
  <c r="H28" i="46"/>
  <c r="H28" i="45"/>
  <c r="H30" i="18"/>
  <c r="H30" i="20"/>
  <c r="F9" i="28"/>
  <c r="H30" i="19"/>
  <c r="H30" i="24"/>
  <c r="F19" i="28"/>
  <c r="H30" i="26"/>
  <c r="H20" i="28"/>
  <c r="H31" i="26"/>
  <c r="H31" i="24"/>
  <c r="H12" i="28"/>
  <c r="H31" i="21"/>
  <c r="F11" i="28"/>
  <c r="H30" i="21"/>
  <c r="H31" i="19"/>
  <c r="F13" i="28"/>
  <c r="H30" i="22"/>
  <c r="F15" i="28"/>
  <c r="H30" i="23"/>
  <c r="H16" i="28"/>
  <c r="H31" i="23"/>
  <c r="G11" i="28"/>
  <c r="G19" i="28"/>
  <c r="G15" i="28"/>
  <c r="G13" i="28"/>
  <c r="E7" i="28"/>
  <c r="G7" i="28" s="1"/>
  <c r="F17" i="28"/>
  <c r="G28" i="22"/>
  <c r="D18" i="28" s="1"/>
  <c r="H18" i="28" s="1"/>
  <c r="L32" i="25"/>
  <c r="E9" i="28"/>
  <c r="G9" i="28" s="1"/>
  <c r="D10" i="28"/>
  <c r="H10" i="28" s="1"/>
  <c r="G28" i="20"/>
  <c r="E6" i="11"/>
  <c r="E7" i="11" s="1"/>
  <c r="F5" i="11"/>
  <c r="M3" i="11"/>
  <c r="G69" i="28" l="1"/>
  <c r="E69" i="28" s="1"/>
  <c r="F69" i="28"/>
  <c r="D69" i="28" s="1"/>
  <c r="H31" i="47"/>
  <c r="H31" i="48"/>
  <c r="H31" i="50"/>
  <c r="H31" i="57"/>
  <c r="H31" i="45"/>
  <c r="E14" i="28"/>
  <c r="I14" i="28" s="1"/>
  <c r="H31" i="46"/>
  <c r="E16" i="28"/>
  <c r="I16" i="28" s="1"/>
  <c r="H31" i="53"/>
  <c r="H31" i="59"/>
  <c r="H31" i="55"/>
  <c r="D8" i="28"/>
  <c r="H8" i="28" s="1"/>
  <c r="H31" i="20"/>
  <c r="H14" i="28"/>
  <c r="H31" i="22"/>
  <c r="F6" i="11"/>
  <c r="G3" i="11" s="1"/>
  <c r="E72" i="28" l="1"/>
  <c r="I69" i="28"/>
  <c r="E70" i="28" s="1"/>
  <c r="E71" i="28"/>
  <c r="H69" i="28"/>
  <c r="D70" i="28" s="1"/>
  <c r="F7" i="11"/>
  <c r="D71" i="28"/>
  <c r="C13" i="7"/>
  <c r="C12" i="7"/>
  <c r="I11" i="7"/>
  <c r="C11" i="7"/>
  <c r="E73" i="28" l="1"/>
  <c r="O11" i="7"/>
  <c r="P11" i="7" s="1"/>
  <c r="M11" i="7"/>
  <c r="N11" i="7" s="1"/>
  <c r="E3" i="7" s="1"/>
  <c r="J11" i="7"/>
  <c r="K11" i="7" s="1"/>
  <c r="D5" i="7" l="1"/>
  <c r="L11" i="7"/>
  <c r="R11" i="7" s="1"/>
  <c r="Q11" i="7"/>
  <c r="D6" i="7" s="1"/>
  <c r="E4" i="7"/>
  <c r="D4" i="7"/>
  <c r="D3" i="7"/>
  <c r="E5" i="7" l="1"/>
  <c r="E6" i="7"/>
</calcChain>
</file>

<file path=xl/comments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ministerstvo alebo jeho podriadená organizácia</t>
        </r>
      </text>
    </comment>
    <comment ref="F6" authorId="0" shapeId="0">
      <text>
        <r>
          <rPr>
            <sz val="9"/>
            <color indexed="81"/>
            <rFont val="Segoe UI"/>
            <family val="2"/>
            <charset val="238"/>
          </rPr>
          <t>Rok účinnosti opatrení, ktoré menia zaťaženie podnikateľov.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1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E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H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2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8.xml><?xml version="1.0" encoding="utf-8"?>
<comments xmlns="http://schemas.openxmlformats.org/spreadsheetml/2006/main">
  <authors>
    <author>Gajdosikova Jana</author>
  </authors>
  <commentLis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meno predklaDAJúCEHO POSANCA 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I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sharedStrings.xml><?xml version="1.0" encoding="utf-8"?>
<sst xmlns="http://schemas.openxmlformats.org/spreadsheetml/2006/main" count="1514" uniqueCount="152">
  <si>
    <t>Čas
(v min.)</t>
  </si>
  <si>
    <t>Počet plnení</t>
  </si>
  <si>
    <t>Koeficient</t>
  </si>
  <si>
    <t>1-krát ročne</t>
  </si>
  <si>
    <t>každé 2 roky</t>
  </si>
  <si>
    <t>2-krát ročne (polročne)</t>
  </si>
  <si>
    <t>každé 3 roky</t>
  </si>
  <si>
    <t>3-krát ročne</t>
  </si>
  <si>
    <t>každé 4 roky</t>
  </si>
  <si>
    <t>4-krát ročne (štvrťročne)</t>
  </si>
  <si>
    <t>mesačne</t>
  </si>
  <si>
    <t>každých 5 rokov</t>
  </si>
  <si>
    <t>nepravidelne/ jednorazovo</t>
  </si>
  <si>
    <t>Frekvencia plnenia povinnosti</t>
  </si>
  <si>
    <t>Iné</t>
  </si>
  <si>
    <t>Priemerná hrubá mesačná mzda v národnom hospodárstve za rok 2013</t>
  </si>
  <si>
    <t>Evidencia, vedenie dokumentácie</t>
  </si>
  <si>
    <t>Inventarizácia</t>
  </si>
  <si>
    <t>Poskytnutie súčinnosti</t>
  </si>
  <si>
    <t>Predloženie dokladu/dokumentu papierovo</t>
  </si>
  <si>
    <t>Predloženie dokladu/dokumentu elektornicky</t>
  </si>
  <si>
    <t>Žiadosť/návrh</t>
  </si>
  <si>
    <t>Archivácia</t>
  </si>
  <si>
    <t>Náklady na celé podnikateľské prostredie</t>
  </si>
  <si>
    <r>
      <t>Celkové náklady</t>
    </r>
    <r>
      <rPr>
        <b/>
        <i/>
        <sz val="10"/>
        <color theme="0"/>
        <rFont val="Arial"/>
        <family val="2"/>
      </rPr>
      <t xml:space="preserve"> povinnosti (EUR)</t>
    </r>
  </si>
  <si>
    <t>Ohlásenie, oznámenie, poskytnutie informácie</t>
  </si>
  <si>
    <t>Vypracovanie dokumentu/správy</t>
  </si>
  <si>
    <t>Overenie súladu</t>
  </si>
  <si>
    <t>Náklady regulácie</t>
  </si>
  <si>
    <r>
      <t>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</si>
  <si>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>Nepriame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</si>
  <si>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 xml:space="preserve">Administratívne náklady </t>
    </r>
    <r>
      <rPr>
        <b/>
        <i/>
        <sz val="10"/>
        <color rgb="FF77AC00"/>
        <rFont val="Arial"/>
        <family val="2"/>
      </rPr>
      <t>(EUR)</t>
    </r>
  </si>
  <si>
    <t>Náklady na 1 podnikateľa</t>
  </si>
  <si>
    <r>
      <rPr>
        <b/>
        <sz val="11"/>
        <color theme="0"/>
        <rFont val="Arial"/>
        <family val="2"/>
        <charset val="238"/>
      </rPr>
      <t>Priame finančné náklady</t>
    </r>
    <r>
      <rPr>
        <sz val="10"/>
        <color theme="0"/>
        <rFont val="Arial"/>
        <family val="2"/>
      </rPr>
      <t xml:space="preserve"> 
na povinnosť na 1 podnikateľa (EUR)</t>
    </r>
  </si>
  <si>
    <r>
      <rPr>
        <b/>
        <sz val="11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  <charset val="238"/>
      </rPr>
      <t xml:space="preserve"> 
na povinnosť na 1 podnikateľa (EUR)</t>
    </r>
  </si>
  <si>
    <t>Časová náročnosť povinnosti</t>
  </si>
  <si>
    <r>
      <t xml:space="preserve">Alternatíva 1: 
</t>
    </r>
    <r>
      <rPr>
        <b/>
        <sz val="11"/>
        <color theme="0"/>
        <rFont val="Arial"/>
        <family val="2"/>
        <charset val="238"/>
      </rPr>
      <t xml:space="preserve">Štandardná časová náročnosť
</t>
    </r>
    <r>
      <rPr>
        <sz val="10"/>
        <color theme="0"/>
        <rFont val="Arial"/>
        <family val="2"/>
        <charset val="238"/>
      </rPr>
      <t>(min.)</t>
    </r>
  </si>
  <si>
    <r>
      <t xml:space="preserve">Alternatíva 2: 
</t>
    </r>
    <r>
      <rPr>
        <b/>
        <sz val="11"/>
        <color theme="0"/>
        <rFont val="Arial"/>
        <family val="2"/>
        <charset val="238"/>
      </rPr>
      <t xml:space="preserve">Expertný odhad trvania </t>
    </r>
    <r>
      <rPr>
        <sz val="10"/>
        <color theme="0"/>
        <rFont val="Arial"/>
        <family val="2"/>
        <charset val="238"/>
      </rPr>
      <t>(min.)</t>
    </r>
  </si>
  <si>
    <t xml:space="preserve">Počet dotknutých podnikateľov </t>
  </si>
  <si>
    <t>Vyberte frekvenciu</t>
  </si>
  <si>
    <t>Vyberte typickú povinnosť</t>
  </si>
  <si>
    <t>Celkové náklady povinnosti (EUR)</t>
  </si>
  <si>
    <t>Administratívne náklady (EUR)</t>
  </si>
  <si>
    <t>Nepriame finančné náklady (EUR)</t>
  </si>
  <si>
    <t>Priame finančné náklady (EUR)</t>
  </si>
  <si>
    <t>S. r. o.</t>
  </si>
  <si>
    <t>Vplyvy (náklady) na celé podnikateľské prostredie</t>
  </si>
  <si>
    <t>Vplyvy (náklady) na celú kategóriu subjektov</t>
  </si>
  <si>
    <t>Vplyvy (náklady) na 1 podnikateľský subjekt</t>
  </si>
  <si>
    <t>Početnosť kategórie</t>
  </si>
  <si>
    <t>Kategória dotknutých subjektov</t>
  </si>
  <si>
    <t>OUT</t>
  </si>
  <si>
    <t>IN</t>
  </si>
  <si>
    <t>Druhy nákladov</t>
  </si>
  <si>
    <t>Priame finančné náklady okrem poplatkov</t>
  </si>
  <si>
    <t>Priame finančné náklady - poplatky</t>
  </si>
  <si>
    <t>Nepriame finančné náklady</t>
  </si>
  <si>
    <t>Administratívne náklady</t>
  </si>
  <si>
    <t>SPOLU</t>
  </si>
  <si>
    <t>Počet dotknutých subjektov v kategórii</t>
  </si>
  <si>
    <t xml:space="preserve">A. s. </t>
  </si>
  <si>
    <t>P.č.</t>
  </si>
  <si>
    <t>Suma 2021</t>
  </si>
  <si>
    <t>Suma 2022</t>
  </si>
  <si>
    <t>Predkladateľ</t>
  </si>
  <si>
    <t xml:space="preserve">Účinnosť
</t>
  </si>
  <si>
    <t>MF</t>
  </si>
  <si>
    <t>MH</t>
  </si>
  <si>
    <t>MPSVR</t>
  </si>
  <si>
    <t>MO</t>
  </si>
  <si>
    <t>MŽP</t>
  </si>
  <si>
    <t>MZ</t>
  </si>
  <si>
    <t>MŠVVŠ</t>
  </si>
  <si>
    <t>MS</t>
  </si>
  <si>
    <t>Negatívne vplyvy  
(IN) v € 
2021</t>
  </si>
  <si>
    <t>Pozitívne vplyvy (OUT) v €
2021</t>
  </si>
  <si>
    <t>Negatívne vplyvy  
(IN) v €
neskôr ako 2021</t>
  </si>
  <si>
    <t>Pozitívne vplyvy (OUT) v €
neskôr ako 2021</t>
  </si>
  <si>
    <t>Celkom</t>
  </si>
  <si>
    <t>Suma 2022 (1I2O)</t>
  </si>
  <si>
    <t>Suma 2021 (1I1O)</t>
  </si>
  <si>
    <t>Zvýšenie nákladov  
(IN) v € na PP</t>
  </si>
  <si>
    <t>Zníženie nákladov (OUT) v € na PP</t>
  </si>
  <si>
    <t>Ministerstvo financií SR</t>
  </si>
  <si>
    <t>Ministerstvo dopravy a výstavby SR</t>
  </si>
  <si>
    <t>Ministerstvo práce, sociálnych vecí a rodiny SR</t>
  </si>
  <si>
    <t>Ministerstvo hospodárstva SR</t>
  </si>
  <si>
    <t>Ministerstvo pôdohospodárstva a rozvoja vidieka SR</t>
  </si>
  <si>
    <t>Ministerstvo vnútra SR</t>
  </si>
  <si>
    <t>Ministerstvo obrany SR</t>
  </si>
  <si>
    <t>Ministerstvo spravodlivosti SR</t>
  </si>
  <si>
    <t>Ministerstvo zahraničných vecí a európskych záležitostí SR</t>
  </si>
  <si>
    <t>Ministerstvo životného prostredia SR</t>
  </si>
  <si>
    <t>Ministerstvo školstva, vedy a výskumu SR</t>
  </si>
  <si>
    <t>Ministerstvo kultúry SR</t>
  </si>
  <si>
    <t>Ministerstvo zdravotníctva SR</t>
  </si>
  <si>
    <t>Ministerstvo investícií, regionálneho rozvoja a informatizácie SR</t>
  </si>
  <si>
    <t>Úrad vlády SR</t>
  </si>
  <si>
    <t>Protimonopolný úrad SR</t>
  </si>
  <si>
    <t>Štatistický úrad SR</t>
  </si>
  <si>
    <t>Úrad geodézie, kartografie a katastra SR</t>
  </si>
  <si>
    <t>Úrad jadrového dozoru SR</t>
  </si>
  <si>
    <t>Úrad pre normalizáciu, metrológiu a skúšobníctvo SR</t>
  </si>
  <si>
    <t>Úrad pre verejné obstarávanie</t>
  </si>
  <si>
    <t>Úrad priemyselného vlastníctva SR</t>
  </si>
  <si>
    <t>Správa štátnych hmotných rezerv SR</t>
  </si>
  <si>
    <t>Národný bezpečnostný úrad</t>
  </si>
  <si>
    <t>NBS</t>
  </si>
  <si>
    <t>Úrad na ochranu osobnýh údajov</t>
  </si>
  <si>
    <t>Generálna prokuratúra</t>
  </si>
  <si>
    <t>Najvyšší kontrolný úrad</t>
  </si>
  <si>
    <t>Sociálna poisťovňa</t>
  </si>
  <si>
    <t>MDOP</t>
  </si>
  <si>
    <t>MP</t>
  </si>
  <si>
    <t>MV</t>
  </si>
  <si>
    <t>MZVEZ</t>
  </si>
  <si>
    <t>MK</t>
  </si>
  <si>
    <t>Úrad vlády</t>
  </si>
  <si>
    <t>PMÚ</t>
  </si>
  <si>
    <t>MIRRI</t>
  </si>
  <si>
    <t>ŠÚ</t>
  </si>
  <si>
    <t>ÚGKK</t>
  </si>
  <si>
    <t>ÚJD</t>
  </si>
  <si>
    <t>ÚNMS</t>
  </si>
  <si>
    <t>ÚVO</t>
  </si>
  <si>
    <t>ÚPV</t>
  </si>
  <si>
    <t>SŠHR</t>
  </si>
  <si>
    <t>NBÚ</t>
  </si>
  <si>
    <t>ÚOOÚ</t>
  </si>
  <si>
    <t>GP</t>
  </si>
  <si>
    <t>NKÚ</t>
  </si>
  <si>
    <t>SP</t>
  </si>
  <si>
    <t>Podpredseda vlády pre legislatívu</t>
  </si>
  <si>
    <t>Č. právneho predpisu</t>
  </si>
  <si>
    <t>Názov právneho predpisu</t>
  </si>
  <si>
    <t xml:space="preserve">Mechanizmus znižovania byrokracie a nákladov - Virtuálny účet </t>
  </si>
  <si>
    <t>Link na schválený materiál 
v NR SR/ÚV SR</t>
  </si>
  <si>
    <t>Predkladateľ:</t>
  </si>
  <si>
    <t>Kontrolné obdobie:</t>
  </si>
  <si>
    <t xml:space="preserve">Č. právneho predpisu </t>
  </si>
  <si>
    <t>Národná banka Slovenska</t>
  </si>
  <si>
    <t>PV pre legislatívu</t>
  </si>
  <si>
    <t>Poslanci Národnej rady SR</t>
  </si>
  <si>
    <t>NR SR</t>
  </si>
  <si>
    <t>Príslušný rezorst resp. ÚOŠS</t>
  </si>
  <si>
    <t>drop down</t>
  </si>
  <si>
    <t>Poslanecký návrh 
áno/nie</t>
  </si>
  <si>
    <t>Meno prekladajúceho poslanca</t>
  </si>
  <si>
    <t>V roku 2021 zostáva odstániť vplyv</t>
  </si>
  <si>
    <t>V roku 2022 zostáva odstániť vplyv</t>
  </si>
  <si>
    <t>Aktualizácia k:</t>
  </si>
  <si>
    <t>v zmysle bodu 6.10 aktualizovanej Jednotnej metodiky na posudzovanie vybraných vplyvov, schválenej uznesením vlády SR č. 234/2021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</si>
</sst>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b/>
      <sz val="10"/>
      <color rgb="FF77AC00"/>
      <name val="Arial"/>
      <family val="2"/>
    </font>
    <font>
      <b/>
      <i/>
      <sz val="10"/>
      <color rgb="FF77AC00"/>
      <name val="Arial"/>
      <family val="2"/>
    </font>
    <font>
      <b/>
      <sz val="10"/>
      <color rgb="FF00B0F0"/>
      <name val="Arial"/>
      <family val="2"/>
      <charset val="238"/>
    </font>
    <font>
      <b/>
      <sz val="10"/>
      <color rgb="FF77AC00"/>
      <name val="Arial"/>
      <family val="2"/>
      <charset val="238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FF0000"/>
      <name val="Arial"/>
      <family val="2"/>
    </font>
    <font>
      <b/>
      <u val="singleAccounting"/>
      <sz val="11"/>
      <color rgb="FF000000"/>
      <name val="Calibri"/>
      <family val="2"/>
      <charset val="238"/>
    </font>
    <font>
      <b/>
      <u/>
      <sz val="10"/>
      <color theme="1"/>
      <name val="Arial"/>
      <family val="2"/>
      <charset val="238"/>
    </font>
    <font>
      <b/>
      <u val="singleAccounting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20"/>
      <name val="Arial"/>
      <family val="2"/>
      <charset val="238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0"/>
      <color theme="10"/>
      <name val="Arial"/>
      <family val="2"/>
    </font>
    <font>
      <b/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EAF7FC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7A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EE1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1DE"/>
      </left>
      <right style="thin">
        <color rgb="FF00A1DE"/>
      </right>
      <top style="thin">
        <color rgb="FF00A1DE"/>
      </top>
      <bottom style="thin">
        <color rgb="FF00A1DE"/>
      </bottom>
      <diagonal/>
    </border>
    <border>
      <left style="thin">
        <color rgb="FF00A1DE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EE100"/>
      </left>
      <right style="thin">
        <color rgb="FFBEE100"/>
      </right>
      <top style="thin">
        <color rgb="FFBEE100"/>
      </top>
      <bottom style="thin">
        <color rgb="FFBEE1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rgb="FF8C8C8C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rgb="FF8C8C8C"/>
      </right>
      <top style="thin">
        <color rgb="FF8C8C8C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8C8C8C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164" fontId="11" fillId="0" borderId="0" applyFont="0" applyFill="0" applyBorder="0" applyAlignment="0" applyProtection="0"/>
    <xf numFmtId="0" fontId="7" fillId="0" borderId="0"/>
    <xf numFmtId="0" fontId="1" fillId="0" borderId="0"/>
    <xf numFmtId="164" fontId="11" fillId="0" borderId="0" applyFon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7" fillId="0" borderId="0" xfId="0" applyFont="1" applyFill="1"/>
    <xf numFmtId="14" fontId="7" fillId="2" borderId="0" xfId="2" applyNumberFormat="1" applyFont="1" applyFill="1" applyBorder="1" applyAlignment="1" applyProtection="1">
      <alignment horizontal="center" vertical="center"/>
      <protection locked="0"/>
    </xf>
    <xf numFmtId="14" fontId="7" fillId="2" borderId="0" xfId="2" applyNumberFormat="1" applyFont="1" applyFill="1" applyBorder="1" applyAlignment="1" applyProtection="1">
      <alignment vertical="center"/>
      <protection locked="0"/>
    </xf>
    <xf numFmtId="0" fontId="7" fillId="2" borderId="0" xfId="0" applyFont="1" applyFill="1"/>
    <xf numFmtId="0" fontId="7" fillId="2" borderId="0" xfId="2" applyFont="1" applyFill="1" applyBorder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7" fillId="2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 applyAlignment="1">
      <alignment vertical="center" wrapText="1"/>
    </xf>
    <xf numFmtId="0" fontId="5" fillId="0" borderId="7" xfId="2" applyFont="1" applyFill="1" applyBorder="1" applyAlignment="1" applyProtection="1">
      <alignment horizontal="center" vertical="center" wrapText="1"/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9" fillId="0" borderId="8" xfId="2" applyFont="1" applyFill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vertical="center" wrapText="1"/>
    </xf>
    <xf numFmtId="0" fontId="8" fillId="8" borderId="6" xfId="2" applyFont="1" applyFill="1" applyBorder="1" applyAlignment="1" applyProtection="1">
      <alignment horizontal="center" vertical="center" wrapText="1"/>
      <protection locked="0"/>
    </xf>
    <xf numFmtId="0" fontId="7" fillId="9" borderId="10" xfId="2" applyFont="1" applyFill="1" applyBorder="1" applyAlignment="1" applyProtection="1">
      <alignment horizontal="center" vertical="center" wrapText="1"/>
      <protection locked="0"/>
    </xf>
    <xf numFmtId="0" fontId="7" fillId="9" borderId="25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/>
    <xf numFmtId="0" fontId="5" fillId="8" borderId="37" xfId="2" applyFont="1" applyFill="1" applyBorder="1" applyAlignment="1" applyProtection="1">
      <alignment horizontal="center" vertical="center" wrapText="1"/>
      <protection locked="0"/>
    </xf>
    <xf numFmtId="0" fontId="5" fillId="8" borderId="38" xfId="2" applyFont="1" applyFill="1" applyBorder="1" applyAlignment="1" applyProtection="1">
      <alignment horizontal="center" vertical="center" wrapText="1"/>
      <protection locked="0"/>
    </xf>
    <xf numFmtId="3" fontId="18" fillId="2" borderId="40" xfId="2" applyNumberFormat="1" applyFont="1" applyFill="1" applyBorder="1" applyAlignment="1" applyProtection="1">
      <alignment horizontal="center" vertical="center" wrapText="1"/>
    </xf>
    <xf numFmtId="3" fontId="18" fillId="2" borderId="42" xfId="2" applyNumberFormat="1" applyFont="1" applyFill="1" applyBorder="1" applyAlignment="1" applyProtection="1">
      <alignment horizontal="center" vertical="center" wrapText="1"/>
    </xf>
    <xf numFmtId="3" fontId="19" fillId="2" borderId="44" xfId="2" applyNumberFormat="1" applyFont="1" applyFill="1" applyBorder="1" applyAlignment="1" applyProtection="1">
      <alignment horizontal="center" vertical="center" wrapText="1"/>
    </xf>
    <xf numFmtId="0" fontId="5" fillId="3" borderId="45" xfId="2" applyFont="1" applyFill="1" applyBorder="1" applyAlignment="1" applyProtection="1">
      <alignment horizontal="center" vertical="center" wrapText="1"/>
      <protection locked="0"/>
    </xf>
    <xf numFmtId="0" fontId="5" fillId="3" borderId="46" xfId="2" applyFont="1" applyFill="1" applyBorder="1" applyAlignment="1" applyProtection="1">
      <alignment vertical="center" wrapText="1"/>
      <protection locked="0"/>
    </xf>
    <xf numFmtId="3" fontId="5" fillId="3" borderId="48" xfId="2" applyNumberFormat="1" applyFont="1" applyFill="1" applyBorder="1" applyAlignment="1" applyProtection="1">
      <alignment horizontal="center" vertical="center" wrapText="1"/>
    </xf>
    <xf numFmtId="0" fontId="10" fillId="4" borderId="22" xfId="2" applyFont="1" applyFill="1" applyBorder="1" applyAlignment="1" applyProtection="1">
      <alignment horizontal="left" vertical="center" wrapText="1"/>
      <protection locked="0"/>
    </xf>
    <xf numFmtId="0" fontId="10" fillId="4" borderId="24" xfId="2" applyFont="1" applyFill="1" applyBorder="1" applyAlignment="1" applyProtection="1">
      <alignment horizontal="left" vertical="center" wrapText="1"/>
      <protection locked="0"/>
    </xf>
    <xf numFmtId="3" fontId="18" fillId="2" borderId="33" xfId="2" applyNumberFormat="1" applyFont="1" applyFill="1" applyBorder="1" applyAlignment="1" applyProtection="1">
      <alignment horizontal="center" vertical="center" wrapText="1"/>
    </xf>
    <xf numFmtId="3" fontId="18" fillId="2" borderId="29" xfId="2" applyNumberFormat="1" applyFont="1" applyFill="1" applyBorder="1" applyAlignment="1" applyProtection="1">
      <alignment horizontal="center" vertical="center" wrapText="1"/>
    </xf>
    <xf numFmtId="3" fontId="19" fillId="2" borderId="31" xfId="2" applyNumberFormat="1" applyFont="1" applyFill="1" applyBorder="1" applyAlignment="1" applyProtection="1">
      <alignment horizontal="center" vertical="center" wrapText="1"/>
    </xf>
    <xf numFmtId="3" fontId="5" fillId="3" borderId="47" xfId="2" applyNumberFormat="1" applyFont="1" applyFill="1" applyBorder="1" applyAlignment="1" applyProtection="1">
      <alignment horizontal="center" vertical="center" wrapText="1"/>
    </xf>
    <xf numFmtId="0" fontId="1" fillId="0" borderId="0" xfId="7"/>
    <xf numFmtId="4" fontId="1" fillId="0" borderId="0" xfId="7" applyNumberFormat="1"/>
    <xf numFmtId="0" fontId="22" fillId="0" borderId="0" xfId="7" applyFont="1"/>
    <xf numFmtId="4" fontId="21" fillId="0" borderId="0" xfId="7" applyNumberFormat="1" applyFont="1"/>
    <xf numFmtId="0" fontId="21" fillId="0" borderId="0" xfId="7" applyFont="1" applyAlignment="1">
      <alignment horizontal="center" vertical="center" wrapText="1"/>
    </xf>
    <xf numFmtId="0" fontId="1" fillId="0" borderId="0" xfId="7" applyAlignment="1">
      <alignment vertical="center"/>
    </xf>
    <xf numFmtId="0" fontId="1" fillId="0" borderId="0" xfId="7" applyAlignment="1">
      <alignment horizontal="center" vertical="center"/>
    </xf>
    <xf numFmtId="0" fontId="21" fillId="0" borderId="55" xfId="7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0" fontId="22" fillId="0" borderId="1" xfId="7" applyFont="1" applyBorder="1"/>
    <xf numFmtId="4" fontId="1" fillId="0" borderId="1" xfId="7" applyNumberFormat="1" applyBorder="1"/>
    <xf numFmtId="0" fontId="1" fillId="0" borderId="1" xfId="7" applyBorder="1"/>
    <xf numFmtId="0" fontId="22" fillId="0" borderId="4" xfId="7" applyFont="1" applyBorder="1" applyAlignment="1">
      <alignment horizontal="center" vertical="center" wrapText="1"/>
    </xf>
    <xf numFmtId="4" fontId="1" fillId="0" borderId="4" xfId="7" applyNumberFormat="1" applyBorder="1"/>
    <xf numFmtId="0" fontId="21" fillId="0" borderId="1" xfId="7" applyFont="1" applyBorder="1" applyAlignment="1">
      <alignment horizontal="center" vertical="center"/>
    </xf>
    <xf numFmtId="3" fontId="1" fillId="0" borderId="1" xfId="7" applyNumberFormat="1" applyBorder="1"/>
    <xf numFmtId="3" fontId="1" fillId="0" borderId="4" xfId="7" applyNumberFormat="1" applyBorder="1"/>
    <xf numFmtId="0" fontId="21" fillId="13" borderId="55" xfId="7" applyFont="1" applyFill="1" applyBorder="1" applyAlignment="1">
      <alignment horizontal="center" vertical="center" wrapText="1"/>
    </xf>
    <xf numFmtId="4" fontId="21" fillId="13" borderId="4" xfId="7" applyNumberFormat="1" applyFont="1" applyFill="1" applyBorder="1"/>
    <xf numFmtId="4" fontId="1" fillId="13" borderId="1" xfId="7" applyNumberFormat="1" applyFill="1" applyBorder="1"/>
    <xf numFmtId="0" fontId="1" fillId="13" borderId="1" xfId="7" applyFill="1" applyBorder="1"/>
    <xf numFmtId="0" fontId="1" fillId="13" borderId="0" xfId="7" applyFill="1"/>
    <xf numFmtId="0" fontId="28" fillId="0" borderId="1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28" fillId="0" borderId="64" xfId="0" applyFont="1" applyBorder="1" applyAlignment="1">
      <alignment horizontal="center" vertical="center" wrapText="1"/>
    </xf>
    <xf numFmtId="0" fontId="29" fillId="0" borderId="61" xfId="0" applyFont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27" fillId="15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27" fillId="14" borderId="58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20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6" fontId="28" fillId="0" borderId="1" xfId="5" applyNumberFormat="1" applyFont="1" applyBorder="1" applyAlignment="1">
      <alignment horizontal="center" vertical="center" wrapText="1"/>
    </xf>
    <xf numFmtId="166" fontId="28" fillId="0" borderId="64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32" fillId="0" borderId="0" xfId="0" applyNumberFormat="1" applyFont="1"/>
    <xf numFmtId="0" fontId="32" fillId="0" borderId="0" xfId="0" applyFont="1"/>
    <xf numFmtId="166" fontId="27" fillId="0" borderId="64" xfId="0" applyNumberFormat="1" applyFont="1" applyBorder="1" applyAlignment="1">
      <alignment horizontal="center" vertical="center" wrapText="1"/>
    </xf>
    <xf numFmtId="166" fontId="33" fillId="0" borderId="6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Border="1" applyAlignment="1">
      <alignment horizontal="left" vertical="center"/>
    </xf>
    <xf numFmtId="166" fontId="35" fillId="0" borderId="0" xfId="0" applyNumberFormat="1" applyFont="1" applyBorder="1" applyAlignment="1">
      <alignment horizontal="center" vertical="center" wrapText="1"/>
    </xf>
    <xf numFmtId="166" fontId="36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7" fillId="14" borderId="58" xfId="0" applyFont="1" applyFill="1" applyBorder="1" applyAlignment="1">
      <alignment horizontal="center" vertical="center" wrapText="1"/>
    </xf>
    <xf numFmtId="0" fontId="27" fillId="15" borderId="56" xfId="0" applyFont="1" applyFill="1" applyBorder="1" applyAlignment="1">
      <alignment horizontal="center" vertical="center" wrapText="1"/>
    </xf>
    <xf numFmtId="166" fontId="0" fillId="0" borderId="68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7" fillId="14" borderId="58" xfId="0" applyFont="1" applyFill="1" applyBorder="1" applyAlignment="1">
      <alignment horizontal="center" vertical="center" wrapText="1"/>
    </xf>
    <xf numFmtId="0" fontId="27" fillId="15" borderId="56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26" fillId="0" borderId="0" xfId="0" applyFont="1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68" xfId="0" applyNumberFormat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center"/>
    </xf>
    <xf numFmtId="0" fontId="43" fillId="0" borderId="0" xfId="0" applyFont="1"/>
    <xf numFmtId="14" fontId="42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14" fontId="45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13" fillId="8" borderId="19" xfId="2" applyFont="1" applyFill="1" applyBorder="1" applyAlignment="1" applyProtection="1">
      <alignment horizontal="center" vertical="center" wrapText="1"/>
      <protection locked="0"/>
    </xf>
    <xf numFmtId="0" fontId="13" fillId="8" borderId="6" xfId="2" applyFont="1" applyFill="1" applyBorder="1" applyAlignment="1" applyProtection="1">
      <alignment horizontal="center" vertical="center" wrapText="1"/>
      <protection locked="0"/>
    </xf>
    <xf numFmtId="165" fontId="13" fillId="8" borderId="20" xfId="2" applyNumberFormat="1" applyFont="1" applyFill="1" applyBorder="1" applyAlignment="1" applyProtection="1">
      <alignment horizontal="center" vertical="center" wrapText="1"/>
      <protection locked="0"/>
    </xf>
    <xf numFmtId="165" fontId="13" fillId="8" borderId="2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left" vertical="center" wrapText="1"/>
      <protection locked="0"/>
    </xf>
    <xf numFmtId="0" fontId="8" fillId="8" borderId="18" xfId="2" applyFont="1" applyFill="1" applyBorder="1" applyAlignment="1" applyProtection="1">
      <alignment horizontal="center" vertical="center" wrapText="1"/>
      <protection locked="0"/>
    </xf>
    <xf numFmtId="0" fontId="8" fillId="8" borderId="19" xfId="2" applyFont="1" applyFill="1" applyBorder="1" applyAlignment="1" applyProtection="1">
      <alignment horizontal="center" vertical="center" wrapText="1"/>
      <protection locked="0"/>
    </xf>
    <xf numFmtId="0" fontId="12" fillId="8" borderId="19" xfId="2" applyFont="1" applyFill="1" applyBorder="1" applyAlignment="1" applyProtection="1">
      <alignment horizontal="center" vertical="center" wrapText="1"/>
      <protection locked="0"/>
    </xf>
    <xf numFmtId="0" fontId="8" fillId="8" borderId="6" xfId="2" applyFont="1" applyFill="1" applyBorder="1" applyAlignment="1" applyProtection="1">
      <alignment horizontal="center" vertical="center" wrapText="1"/>
      <protection locked="0"/>
    </xf>
    <xf numFmtId="0" fontId="8" fillId="8" borderId="27" xfId="2" applyFont="1" applyFill="1" applyBorder="1" applyAlignment="1" applyProtection="1">
      <alignment horizontal="center" vertical="center" wrapText="1"/>
      <protection locked="0"/>
    </xf>
    <xf numFmtId="0" fontId="8" fillId="8" borderId="28" xfId="2" applyFont="1" applyFill="1" applyBorder="1" applyAlignment="1" applyProtection="1">
      <alignment horizontal="center" vertical="center" wrapText="1"/>
      <protection locked="0"/>
    </xf>
    <xf numFmtId="4" fontId="10" fillId="0" borderId="51" xfId="5" applyNumberFormat="1" applyFont="1" applyFill="1" applyBorder="1" applyAlignment="1" applyProtection="1">
      <alignment horizontal="center" vertical="center" wrapText="1"/>
      <protection locked="0"/>
    </xf>
    <xf numFmtId="4" fontId="10" fillId="0" borderId="50" xfId="5" applyNumberFormat="1" applyFont="1" applyFill="1" applyBorder="1" applyAlignment="1" applyProtection="1">
      <alignment horizontal="center" vertical="center" wrapText="1"/>
      <protection locked="0"/>
    </xf>
    <xf numFmtId="4" fontId="10" fillId="0" borderId="17" xfId="5" applyNumberFormat="1" applyFont="1" applyFill="1" applyBorder="1" applyAlignment="1" applyProtection="1">
      <alignment horizontal="center" vertical="center" wrapText="1"/>
      <protection locked="0"/>
    </xf>
    <xf numFmtId="3" fontId="7" fillId="6" borderId="2" xfId="5" applyNumberFormat="1" applyFont="1" applyFill="1" applyBorder="1" applyAlignment="1" applyProtection="1">
      <alignment horizontal="center" vertical="center" wrapText="1"/>
      <protection locked="0"/>
    </xf>
    <xf numFmtId="3" fontId="10" fillId="6" borderId="2" xfId="5" applyNumberFormat="1" applyFont="1" applyFill="1" applyBorder="1" applyAlignment="1" applyProtection="1">
      <alignment horizontal="center" vertical="center" wrapText="1"/>
    </xf>
    <xf numFmtId="0" fontId="14" fillId="2" borderId="39" xfId="2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vertical="center" wrapText="1"/>
    </xf>
    <xf numFmtId="0" fontId="14" fillId="2" borderId="41" xfId="2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vertical="center" wrapText="1"/>
    </xf>
    <xf numFmtId="0" fontId="16" fillId="2" borderId="43" xfId="2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vertical="center" wrapText="1"/>
    </xf>
    <xf numFmtId="0" fontId="13" fillId="8" borderId="35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7" fillId="10" borderId="10" xfId="2" applyFont="1" applyFill="1" applyBorder="1" applyAlignment="1" applyProtection="1">
      <alignment horizontal="center" vertical="center" wrapText="1"/>
      <protection locked="0"/>
    </xf>
    <xf numFmtId="0" fontId="7" fillId="10" borderId="25" xfId="2" applyFont="1" applyFill="1" applyBorder="1" applyAlignment="1" applyProtection="1">
      <alignment horizontal="center" vertical="center" wrapText="1"/>
      <protection locked="0"/>
    </xf>
    <xf numFmtId="1" fontId="7" fillId="10" borderId="10" xfId="2" applyNumberFormat="1" applyFont="1" applyFill="1" applyBorder="1" applyAlignment="1" applyProtection="1">
      <alignment horizontal="center" vertical="center" wrapText="1"/>
      <protection locked="0"/>
    </xf>
    <xf numFmtId="1" fontId="7" fillId="10" borderId="25" xfId="2" applyNumberFormat="1" applyFont="1" applyFill="1" applyBorder="1" applyAlignment="1" applyProtection="1">
      <alignment horizontal="center" vertical="center" wrapText="1"/>
      <protection locked="0"/>
    </xf>
    <xf numFmtId="165" fontId="10" fillId="4" borderId="23" xfId="2" applyNumberFormat="1" applyFont="1" applyFill="1" applyBorder="1" applyAlignment="1" applyProtection="1">
      <alignment horizontal="center" vertical="center" wrapText="1"/>
      <protection locked="0"/>
    </xf>
    <xf numFmtId="165" fontId="10" fillId="4" borderId="26" xfId="2" applyNumberFormat="1" applyFont="1" applyFill="1" applyBorder="1" applyAlignment="1" applyProtection="1">
      <alignment horizontal="center" vertical="center" wrapText="1"/>
      <protection locked="0"/>
    </xf>
    <xf numFmtId="165" fontId="7" fillId="4" borderId="5" xfId="2" applyNumberFormat="1" applyFont="1" applyFill="1" applyBorder="1" applyAlignment="1" applyProtection="1">
      <alignment horizontal="center" vertical="center" wrapText="1"/>
      <protection locked="0"/>
    </xf>
    <xf numFmtId="165" fontId="7" fillId="4" borderId="16" xfId="2" applyNumberFormat="1" applyFont="1" applyFill="1" applyBorder="1" applyAlignment="1" applyProtection="1">
      <alignment horizontal="center" vertical="center" wrapText="1"/>
      <protection locked="0"/>
    </xf>
    <xf numFmtId="3" fontId="7" fillId="4" borderId="13" xfId="2" applyNumberFormat="1" applyFont="1" applyFill="1" applyBorder="1" applyAlignment="1" applyProtection="1">
      <alignment horizontal="center" vertical="center" wrapText="1"/>
    </xf>
    <xf numFmtId="3" fontId="7" fillId="4" borderId="14" xfId="2" applyNumberFormat="1" applyFont="1" applyFill="1" applyBorder="1" applyAlignment="1" applyProtection="1">
      <alignment horizontal="center" vertical="center" wrapText="1"/>
    </xf>
    <xf numFmtId="4" fontId="10" fillId="0" borderId="49" xfId="5" applyNumberFormat="1" applyFont="1" applyFill="1" applyBorder="1" applyAlignment="1" applyProtection="1">
      <alignment horizontal="center" vertical="center" wrapText="1"/>
    </xf>
    <xf numFmtId="4" fontId="10" fillId="0" borderId="50" xfId="5" applyNumberFormat="1" applyFont="1" applyFill="1" applyBorder="1" applyAlignment="1" applyProtection="1">
      <alignment horizontal="center" vertical="center" wrapText="1"/>
    </xf>
    <xf numFmtId="4" fontId="10" fillId="0" borderId="17" xfId="5" applyNumberFormat="1" applyFont="1" applyFill="1" applyBorder="1" applyAlignment="1" applyProtection="1">
      <alignment horizontal="center" vertical="center" wrapText="1"/>
    </xf>
    <xf numFmtId="3" fontId="7" fillId="7" borderId="9" xfId="5" applyNumberFormat="1" applyFont="1" applyFill="1" applyBorder="1" applyAlignment="1" applyProtection="1">
      <alignment horizontal="center" vertical="center" wrapText="1"/>
    </xf>
    <xf numFmtId="165" fontId="8" fillId="5" borderId="15" xfId="2" applyNumberFormat="1" applyFont="1" applyFill="1" applyBorder="1" applyAlignment="1" applyProtection="1">
      <alignment horizontal="center" vertical="center" wrapText="1"/>
      <protection locked="0"/>
    </xf>
    <xf numFmtId="165" fontId="8" fillId="5" borderId="8" xfId="2" applyNumberFormat="1" applyFont="1" applyFill="1" applyBorder="1" applyAlignment="1" applyProtection="1">
      <alignment horizontal="center" vertical="center" wrapText="1"/>
      <protection locked="0"/>
    </xf>
    <xf numFmtId="165" fontId="8" fillId="5" borderId="11" xfId="2" applyNumberFormat="1" applyFont="1" applyFill="1" applyBorder="1" applyAlignment="1" applyProtection="1">
      <alignment horizontal="center" vertical="center" wrapText="1"/>
      <protection locked="0"/>
    </xf>
    <xf numFmtId="165" fontId="8" fillId="5" borderId="12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66" xfId="0" applyFont="1" applyBorder="1" applyAlignment="1">
      <alignment horizontal="left" vertical="center"/>
    </xf>
    <xf numFmtId="0" fontId="26" fillId="0" borderId="67" xfId="0" applyFont="1" applyBorder="1" applyAlignment="1">
      <alignment horizontal="left" vertical="center"/>
    </xf>
    <xf numFmtId="0" fontId="26" fillId="0" borderId="60" xfId="0" applyFont="1" applyBorder="1" applyAlignment="1">
      <alignment horizontal="left" vertical="center"/>
    </xf>
    <xf numFmtId="0" fontId="34" fillId="0" borderId="66" xfId="0" applyFont="1" applyBorder="1" applyAlignment="1">
      <alignment horizontal="left" vertical="center"/>
    </xf>
    <xf numFmtId="0" fontId="34" fillId="0" borderId="67" xfId="0" applyFont="1" applyBorder="1" applyAlignment="1">
      <alignment horizontal="left" vertical="center"/>
    </xf>
    <xf numFmtId="0" fontId="34" fillId="0" borderId="60" xfId="0" applyFont="1" applyBorder="1" applyAlignment="1">
      <alignment horizontal="left" vertical="center"/>
    </xf>
    <xf numFmtId="0" fontId="44" fillId="0" borderId="0" xfId="10"/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11" borderId="54" xfId="7" applyFont="1" applyFill="1" applyBorder="1" applyAlignment="1">
      <alignment horizontal="center"/>
    </xf>
    <xf numFmtId="0" fontId="23" fillId="11" borderId="53" xfId="7" applyFont="1" applyFill="1" applyBorder="1" applyAlignment="1">
      <alignment horizontal="center"/>
    </xf>
    <xf numFmtId="0" fontId="23" fillId="11" borderId="52" xfId="7" applyFont="1" applyFill="1" applyBorder="1" applyAlignment="1">
      <alignment horizontal="center"/>
    </xf>
    <xf numFmtId="0" fontId="24" fillId="12" borderId="54" xfId="7" applyFont="1" applyFill="1" applyBorder="1" applyAlignment="1">
      <alignment horizontal="center"/>
    </xf>
    <xf numFmtId="0" fontId="24" fillId="12" borderId="53" xfId="7" applyFont="1" applyFill="1" applyBorder="1" applyAlignment="1">
      <alignment horizontal="center"/>
    </xf>
    <xf numFmtId="0" fontId="24" fillId="12" borderId="52" xfId="7" applyFont="1" applyFill="1" applyBorder="1" applyAlignment="1">
      <alignment horizontal="center"/>
    </xf>
    <xf numFmtId="0" fontId="1" fillId="0" borderId="1" xfId="7" applyBorder="1" applyAlignment="1">
      <alignment horizontal="center" vertical="center"/>
    </xf>
    <xf numFmtId="0" fontId="1" fillId="0" borderId="4" xfId="7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</cellXfs>
  <cellStyles count="11">
    <cellStyle name="Čiarka" xfId="5" builtinId="3"/>
    <cellStyle name="Čiarka 2" xfId="8"/>
    <cellStyle name="Hypertextové prepojenie" xfId="10" builtinId="8"/>
    <cellStyle name="Normal 2" xfId="1"/>
    <cellStyle name="Normal 3" xfId="6"/>
    <cellStyle name="Normálna" xfId="0" builtinId="0"/>
    <cellStyle name="Normálna 2" xfId="2"/>
    <cellStyle name="Normálna 2 2" xfId="3"/>
    <cellStyle name="Normálna 3" xfId="4"/>
    <cellStyle name="Normálna 4" xfId="7"/>
    <cellStyle name="Normálna 5" xfId="9"/>
  </cellStyles>
  <dxfs count="0"/>
  <tableStyles count="0" defaultTableStyle="TableStyleMedium2" defaultPivotStyle="PivotStyleLight16"/>
  <colors>
    <mruColors>
      <color rgb="FF0089C0"/>
      <color rgb="FF72C7E7"/>
      <color rgb="FF9CE200"/>
      <color rgb="FF77AC00"/>
      <color rgb="FF81BC00"/>
      <color rgb="FF00A1DE"/>
      <color rgb="FFBEE100"/>
      <color rgb="FFFBFEDE"/>
      <color rgb="FFEAF7FC"/>
      <color rgb="FF9F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okovania.gov.sk/RVL/Material/25950/1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rokovania.gov.sk/RVL/Material/25950/1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zoomScale="80" zoomScaleNormal="80" workbookViewId="0">
      <selection activeCell="C20" sqref="C20"/>
    </sheetView>
  </sheetViews>
  <sheetFormatPr defaultColWidth="9.140625" defaultRowHeight="12.75" x14ac:dyDescent="0.2"/>
  <cols>
    <col min="1" max="1" width="2.140625" style="4" customWidth="1"/>
    <col min="2" max="2" width="35" style="4" customWidth="1"/>
    <col min="3" max="3" width="9.85546875" style="14" customWidth="1"/>
    <col min="4" max="4" width="21" style="15" customWidth="1"/>
    <col min="5" max="5" width="21.42578125" style="4" customWidth="1"/>
    <col min="6" max="6" width="22.140625" style="4" customWidth="1"/>
    <col min="7" max="7" width="18.28515625" style="4" customWidth="1"/>
    <col min="8" max="8" width="18.7109375" style="4" customWidth="1"/>
    <col min="9" max="9" width="15.7109375" style="4" hidden="1" customWidth="1"/>
    <col min="10" max="10" width="13.28515625" style="4" hidden="1" customWidth="1"/>
    <col min="11" max="11" width="21.28515625" style="4" hidden="1" customWidth="1"/>
    <col min="12" max="18" width="14.28515625" style="4" hidden="1" customWidth="1"/>
    <col min="19" max="20" width="21.42578125" style="4" customWidth="1"/>
    <col min="21" max="21" width="9.42578125" style="4" customWidth="1"/>
    <col min="22" max="22" width="9.140625" style="4" customWidth="1"/>
    <col min="23" max="16384" width="9.140625" style="4"/>
  </cols>
  <sheetData>
    <row r="1" spans="1:23" ht="13.5" thickBot="1" x14ac:dyDescent="0.25"/>
    <row r="2" spans="1:23" ht="46.5" customHeight="1" x14ac:dyDescent="0.2">
      <c r="B2" s="152" t="s">
        <v>28</v>
      </c>
      <c r="C2" s="153"/>
      <c r="D2" s="31" t="s">
        <v>32</v>
      </c>
      <c r="E2" s="32" t="s">
        <v>23</v>
      </c>
    </row>
    <row r="3" spans="1:23" ht="24.75" customHeight="1" x14ac:dyDescent="0.2">
      <c r="B3" s="146" t="s">
        <v>29</v>
      </c>
      <c r="C3" s="147"/>
      <c r="D3" s="41">
        <f>SUM(M11:M13)</f>
        <v>0</v>
      </c>
      <c r="E3" s="33">
        <f>SUM(N11:N13)</f>
        <v>0</v>
      </c>
    </row>
    <row r="4" spans="1:23" ht="24.75" customHeight="1" x14ac:dyDescent="0.2">
      <c r="B4" s="148" t="s">
        <v>30</v>
      </c>
      <c r="C4" s="149"/>
      <c r="D4" s="42">
        <f>SUM(O11:O13)</f>
        <v>0</v>
      </c>
      <c r="E4" s="34">
        <f>SUM(P11:P13)</f>
        <v>0</v>
      </c>
    </row>
    <row r="5" spans="1:23" ht="24.75" customHeight="1" x14ac:dyDescent="0.2">
      <c r="B5" s="150" t="s">
        <v>31</v>
      </c>
      <c r="C5" s="151"/>
      <c r="D5" s="43">
        <f>SUM(K11:K13)</f>
        <v>0</v>
      </c>
      <c r="E5" s="35">
        <f>SUM(L11:L13)</f>
        <v>0</v>
      </c>
    </row>
    <row r="6" spans="1:23" ht="32.25" customHeight="1" thickBot="1" x14ac:dyDescent="0.25">
      <c r="B6" s="36" t="s">
        <v>24</v>
      </c>
      <c r="C6" s="37"/>
      <c r="D6" s="44">
        <f>SUM(Q11:Q13)</f>
        <v>0</v>
      </c>
      <c r="E6" s="38">
        <f>SUM(R11:R13)</f>
        <v>0</v>
      </c>
    </row>
    <row r="8" spans="1:23" s="7" customFormat="1" ht="13.5" thickBot="1" x14ac:dyDescent="0.25">
      <c r="A8" s="8"/>
      <c r="B8" s="134" t="s">
        <v>15</v>
      </c>
      <c r="C8" s="134"/>
      <c r="D8" s="26">
        <v>835</v>
      </c>
      <c r="E8" s="5"/>
      <c r="F8" s="5"/>
      <c r="G8" s="5"/>
      <c r="H8" s="5"/>
      <c r="I8" s="5"/>
      <c r="J8" s="5"/>
      <c r="K8" s="5"/>
      <c r="L8" s="6"/>
      <c r="M8" s="5"/>
      <c r="N8" s="5"/>
      <c r="O8" s="5"/>
      <c r="P8" s="5"/>
      <c r="Q8" s="6"/>
      <c r="R8" s="6"/>
    </row>
    <row r="9" spans="1:23" s="7" customFormat="1" ht="20.25" customHeight="1" x14ac:dyDescent="0.2">
      <c r="A9" s="8"/>
      <c r="B9" s="135" t="s">
        <v>35</v>
      </c>
      <c r="C9" s="136"/>
      <c r="D9" s="136"/>
      <c r="E9" s="137" t="s">
        <v>33</v>
      </c>
      <c r="F9" s="137" t="s">
        <v>34</v>
      </c>
      <c r="G9" s="130" t="s">
        <v>38</v>
      </c>
      <c r="H9" s="132" t="s">
        <v>13</v>
      </c>
      <c r="I9" s="168" t="s">
        <v>13</v>
      </c>
      <c r="J9" s="170" t="s">
        <v>0</v>
      </c>
    </row>
    <row r="10" spans="1:23" s="13" customFormat="1" ht="60" customHeight="1" thickBot="1" x14ac:dyDescent="0.25">
      <c r="A10" s="24"/>
      <c r="B10" s="139" t="s">
        <v>36</v>
      </c>
      <c r="C10" s="140"/>
      <c r="D10" s="27" t="s">
        <v>37</v>
      </c>
      <c r="E10" s="138"/>
      <c r="F10" s="138"/>
      <c r="G10" s="131"/>
      <c r="H10" s="133"/>
      <c r="I10" s="169"/>
      <c r="J10" s="171"/>
      <c r="K10" s="25"/>
      <c r="L10" s="23"/>
      <c r="S10" s="20"/>
    </row>
    <row r="11" spans="1:23" s="18" customFormat="1" x14ac:dyDescent="0.2">
      <c r="A11" s="16"/>
      <c r="B11" s="39" t="s">
        <v>40</v>
      </c>
      <c r="C11" s="28">
        <f>IFERROR(VLOOKUP(B11,vstupy!$B$2:$C$13,2,FALSE),0)</f>
        <v>0</v>
      </c>
      <c r="D11" s="154">
        <v>0</v>
      </c>
      <c r="E11" s="156">
        <v>0</v>
      </c>
      <c r="F11" s="156">
        <v>0</v>
      </c>
      <c r="G11" s="154">
        <v>0</v>
      </c>
      <c r="H11" s="158" t="s">
        <v>39</v>
      </c>
      <c r="I11" s="160">
        <f>VLOOKUP(H11,vstupy!$B$17:$C$27,2,FALSE)</f>
        <v>0</v>
      </c>
      <c r="J11" s="162">
        <f>IF(D11=0,SUM(C11:C13),D11)</f>
        <v>0</v>
      </c>
      <c r="K11" s="164">
        <f>IF(I11&gt;0.9,($D$8/160)*(J11/60)*I11,($D$8/160)*(J11/60)*1)</f>
        <v>0</v>
      </c>
      <c r="L11" s="167">
        <f>K11*G11</f>
        <v>0</v>
      </c>
      <c r="M11" s="141">
        <f>IF(I11&gt;0.9,E11*I11,E11*1)</f>
        <v>0</v>
      </c>
      <c r="N11" s="144">
        <f>M11*G11</f>
        <v>0</v>
      </c>
      <c r="O11" s="141">
        <f>IF(I11&gt;0.9,I11*F11,F11*1)</f>
        <v>0</v>
      </c>
      <c r="P11" s="144">
        <f>O11*G11</f>
        <v>0</v>
      </c>
      <c r="Q11" s="145">
        <f>M11+O11+K11</f>
        <v>0</v>
      </c>
      <c r="R11" s="144">
        <f>L11+N11+P11</f>
        <v>0</v>
      </c>
      <c r="S11" s="17"/>
      <c r="W11" s="19"/>
    </row>
    <row r="12" spans="1:23" s="18" customFormat="1" x14ac:dyDescent="0.2">
      <c r="B12" s="39" t="s">
        <v>40</v>
      </c>
      <c r="C12" s="28">
        <f>IFERROR(VLOOKUP(B12,vstupy!$B$2:$C$12,2,FALSE),0)</f>
        <v>0</v>
      </c>
      <c r="D12" s="154"/>
      <c r="E12" s="156"/>
      <c r="F12" s="156"/>
      <c r="G12" s="154"/>
      <c r="H12" s="158"/>
      <c r="I12" s="160"/>
      <c r="J12" s="162"/>
      <c r="K12" s="165"/>
      <c r="L12" s="167"/>
      <c r="M12" s="142"/>
      <c r="N12" s="144"/>
      <c r="O12" s="142"/>
      <c r="P12" s="144"/>
      <c r="Q12" s="145"/>
      <c r="R12" s="144"/>
    </row>
    <row r="13" spans="1:23" s="18" customFormat="1" ht="13.5" thickBot="1" x14ac:dyDescent="0.25">
      <c r="B13" s="40" t="s">
        <v>40</v>
      </c>
      <c r="C13" s="29">
        <f>IFERROR(VLOOKUP(B13,vstupy!$B$2:$C$12,2,FALSE),0)</f>
        <v>0</v>
      </c>
      <c r="D13" s="155"/>
      <c r="E13" s="157"/>
      <c r="F13" s="157"/>
      <c r="G13" s="155"/>
      <c r="H13" s="159"/>
      <c r="I13" s="161"/>
      <c r="J13" s="163"/>
      <c r="K13" s="166"/>
      <c r="L13" s="167"/>
      <c r="M13" s="143"/>
      <c r="N13" s="144"/>
      <c r="O13" s="143"/>
      <c r="P13" s="144"/>
      <c r="Q13" s="145"/>
      <c r="R13" s="144"/>
      <c r="T13" s="22"/>
    </row>
    <row r="14" spans="1:23" x14ac:dyDescent="0.2">
      <c r="T14" s="21"/>
    </row>
    <row r="20" spans="3:4" x14ac:dyDescent="0.2">
      <c r="D20" s="30"/>
    </row>
    <row r="23" spans="3:4" x14ac:dyDescent="0.2">
      <c r="C23" s="4"/>
      <c r="D23" s="4"/>
    </row>
    <row r="24" spans="3:4" x14ac:dyDescent="0.2">
      <c r="C24" s="4"/>
      <c r="D24" s="4"/>
    </row>
    <row r="25" spans="3:4" x14ac:dyDescent="0.2">
      <c r="C25" s="4"/>
      <c r="D25" s="4"/>
    </row>
    <row r="26" spans="3:4" x14ac:dyDescent="0.2">
      <c r="C26" s="4"/>
      <c r="D26" s="4"/>
    </row>
    <row r="27" spans="3:4" x14ac:dyDescent="0.2">
      <c r="C27" s="4"/>
      <c r="D27" s="4"/>
    </row>
  </sheetData>
  <mergeCells count="28">
    <mergeCell ref="B3:C3"/>
    <mergeCell ref="B4:C4"/>
    <mergeCell ref="B5:C5"/>
    <mergeCell ref="B2:C2"/>
    <mergeCell ref="N11:N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I9:I10"/>
    <mergeCell ref="J9:J10"/>
    <mergeCell ref="O11:O13"/>
    <mergeCell ref="P11:P13"/>
    <mergeCell ref="Q11:Q13"/>
    <mergeCell ref="R11:R13"/>
    <mergeCell ref="M11:M13"/>
    <mergeCell ref="G9:G10"/>
    <mergeCell ref="H9:H10"/>
    <mergeCell ref="B8:C8"/>
    <mergeCell ref="B9:D9"/>
    <mergeCell ref="E9:E10"/>
    <mergeCell ref="F9:F10"/>
    <mergeCell ref="B10:C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vstupy!$B$2:$B$13</xm:f>
          </x14:formula1>
          <xm:sqref>B11:B13</xm:sqref>
        </x14:dataValidation>
        <x14:dataValidation type="list" allowBlank="1" showInputMessage="1" showErrorMessage="1">
          <x14:formula1>
            <xm:f>vstupy!$B$17:$B$27</xm:f>
          </x14:formula1>
          <xm:sqref>H11:H13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RowHeight="12.75" x14ac:dyDescent="0.2"/>
  <cols>
    <col min="1" max="1" width="6.42578125" customWidth="1"/>
    <col min="2" max="2" width="12.85546875" customWidth="1"/>
    <col min="3" max="3" width="14.5703125" customWidth="1"/>
    <col min="4" max="5" width="12.85546875" customWidth="1"/>
    <col min="6" max="6" width="20.140625" customWidth="1"/>
    <col min="7" max="8" width="19.42578125" customWidth="1"/>
    <col min="9" max="9" width="16.42578125" bestFit="1" customWidth="1"/>
    <col min="10" max="10" width="15.5703125" bestFit="1" customWidth="1"/>
    <col min="11" max="11" width="16.42578125" bestFit="1" customWidth="1"/>
    <col min="12" max="12" width="15.5703125" bestFit="1" customWidth="1"/>
    <col min="13" max="13" width="15.42578125" customWidth="1"/>
    <col min="14" max="14" width="20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90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96" t="s">
        <v>81</v>
      </c>
      <c r="H6" s="97" t="s">
        <v>82</v>
      </c>
      <c r="I6" s="76" t="s">
        <v>74</v>
      </c>
      <c r="J6" s="74" t="s">
        <v>75</v>
      </c>
      <c r="K6" s="76" t="s">
        <v>76</v>
      </c>
      <c r="L6" s="74" t="s">
        <v>77</v>
      </c>
      <c r="M6" s="103" t="s">
        <v>146</v>
      </c>
      <c r="N6" s="103" t="s">
        <v>147</v>
      </c>
    </row>
    <row r="7" spans="1:14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75">
        <v>2</v>
      </c>
      <c r="B8" s="77"/>
      <c r="C8" s="77"/>
      <c r="D8" s="77"/>
      <c r="E8" s="77"/>
      <c r="F8" s="77"/>
      <c r="G8" s="77"/>
      <c r="H8" s="77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75">
        <v>3</v>
      </c>
      <c r="B9" s="77"/>
      <c r="C9" s="77"/>
      <c r="D9" s="77"/>
      <c r="E9" s="77"/>
      <c r="F9" s="77"/>
      <c r="G9" s="77"/>
      <c r="H9" s="77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80"/>
      <c r="C11" s="80"/>
      <c r="D11" s="80"/>
      <c r="E11" s="80"/>
      <c r="F11" s="67"/>
      <c r="G11" s="81"/>
      <c r="H11" s="81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80"/>
      <c r="C12" s="80"/>
      <c r="D12" s="80"/>
      <c r="E12" s="80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80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80"/>
      <c r="C18" s="80"/>
      <c r="D18" s="80"/>
      <c r="E18" s="80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6.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6.5" customHeight="1" x14ac:dyDescent="0.2">
      <c r="A31" s="92" t="s">
        <v>149</v>
      </c>
      <c r="H31" s="94">
        <f>G28-H28</f>
        <v>0</v>
      </c>
    </row>
    <row r="32" spans="1:14" ht="38.25" customHeight="1" x14ac:dyDescent="0.2">
      <c r="G32" s="83"/>
      <c r="H32" s="83"/>
      <c r="I32" s="83">
        <f>G32-K27</f>
        <v>0</v>
      </c>
      <c r="J32" s="83">
        <f>H32-L27</f>
        <v>0</v>
      </c>
      <c r="K32" s="83">
        <f>G32-I27</f>
        <v>0</v>
      </c>
      <c r="L32" s="83">
        <f>H32-J27</f>
        <v>0</v>
      </c>
    </row>
    <row r="33" spans="7:8" ht="38.25" customHeight="1" x14ac:dyDescent="0.2">
      <c r="G33" s="85"/>
      <c r="H33" s="85"/>
    </row>
    <row r="34" spans="7:8" ht="38.25" customHeight="1" x14ac:dyDescent="0.2">
      <c r="G34" s="84"/>
      <c r="H34" s="84"/>
    </row>
    <row r="35" spans="7:8" ht="19.5" customHeight="1" x14ac:dyDescent="0.2"/>
    <row r="36" spans="7:8" ht="19.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RowHeight="12.75" x14ac:dyDescent="0.2"/>
  <cols>
    <col min="1" max="1" width="6.42578125" customWidth="1"/>
    <col min="2" max="2" width="12.85546875" customWidth="1"/>
    <col min="3" max="3" width="15.2851562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4.42578125" customWidth="1"/>
    <col min="14" max="14" width="20.710937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91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7" sqref="F17"/>
    </sheetView>
  </sheetViews>
  <sheetFormatPr defaultRowHeight="12.75" x14ac:dyDescent="0.2"/>
  <cols>
    <col min="1" max="1" width="6.42578125" customWidth="1"/>
    <col min="2" max="2" width="12.85546875" customWidth="1"/>
    <col min="3" max="3" width="13.85546875" customWidth="1"/>
    <col min="4" max="5" width="12.85546875" customWidth="1"/>
    <col min="6" max="6" width="20.140625" customWidth="1"/>
    <col min="7" max="7" width="18.7109375" customWidth="1"/>
    <col min="8" max="8" width="17.28515625" bestFit="1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2.28515625" customWidth="1"/>
    <col min="14" max="14" width="20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85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96" t="s">
        <v>81</v>
      </c>
      <c r="H6" s="97" t="s">
        <v>82</v>
      </c>
      <c r="I6" s="76" t="s">
        <v>74</v>
      </c>
      <c r="J6" s="74" t="s">
        <v>75</v>
      </c>
      <c r="K6" s="76" t="s">
        <v>76</v>
      </c>
      <c r="L6" s="74" t="s">
        <v>77</v>
      </c>
      <c r="M6" s="103" t="s">
        <v>146</v>
      </c>
      <c r="N6" s="103" t="s">
        <v>147</v>
      </c>
    </row>
    <row r="7" spans="1:14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75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75">
        <v>3</v>
      </c>
      <c r="B9" s="77"/>
      <c r="C9" s="80"/>
      <c r="D9" s="80"/>
      <c r="E9" s="80"/>
      <c r="F9" s="67"/>
      <c r="G9" s="81"/>
      <c r="H9" s="81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80"/>
      <c r="C11" s="80"/>
      <c r="D11" s="80"/>
      <c r="E11" s="80"/>
      <c r="F11" s="67"/>
      <c r="G11" s="81"/>
      <c r="H11" s="81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80"/>
      <c r="C12" s="80"/>
      <c r="D12" s="80"/>
      <c r="E12" s="80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80"/>
      <c r="C17" s="80"/>
      <c r="D17" s="118"/>
      <c r="E17" s="118"/>
      <c r="F17" s="7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80"/>
      <c r="C18" s="80"/>
      <c r="D18" s="118"/>
      <c r="E18" s="118"/>
      <c r="F18" s="7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118"/>
      <c r="E19" s="118"/>
      <c r="F19" s="7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21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8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8" customHeight="1" x14ac:dyDescent="0.2">
      <c r="A31" s="92" t="s">
        <v>149</v>
      </c>
      <c r="H31" s="94">
        <f>G28-H28</f>
        <v>0</v>
      </c>
    </row>
    <row r="32" spans="1:14" ht="21" customHeight="1" x14ac:dyDescent="0.2">
      <c r="G32" s="83"/>
      <c r="H32" s="83"/>
      <c r="I32" s="83"/>
      <c r="J32" s="83"/>
      <c r="K32" s="83"/>
      <c r="L32" s="83"/>
    </row>
    <row r="33" spans="7:8" ht="21" customHeight="1" x14ac:dyDescent="0.2">
      <c r="G33" s="85"/>
      <c r="H33" s="85"/>
    </row>
    <row r="34" spans="7:8" ht="21" customHeight="1" x14ac:dyDescent="0.2">
      <c r="G34" s="84"/>
      <c r="H34" s="84"/>
    </row>
    <row r="35" spans="7:8" ht="21" customHeight="1" x14ac:dyDescent="0.2"/>
    <row r="36" spans="7:8" ht="19.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1" sqref="F21"/>
    </sheetView>
  </sheetViews>
  <sheetFormatPr defaultRowHeight="12.75" x14ac:dyDescent="0.2"/>
  <cols>
    <col min="1" max="1" width="6.42578125" customWidth="1"/>
    <col min="2" max="2" width="12.85546875" customWidth="1"/>
    <col min="3" max="3" width="14.42578125" customWidth="1"/>
    <col min="4" max="5" width="12.85546875" customWidth="1"/>
    <col min="6" max="6" width="20.140625" customWidth="1"/>
    <col min="7" max="7" width="19.42578125" customWidth="1"/>
    <col min="8" max="8" width="17.28515625" bestFit="1" customWidth="1"/>
    <col min="9" max="9" width="16.42578125" bestFit="1" customWidth="1"/>
    <col min="10" max="10" width="15.5703125" bestFit="1" customWidth="1"/>
    <col min="11" max="11" width="16.42578125" bestFit="1" customWidth="1"/>
    <col min="12" max="12" width="15.5703125" bestFit="1" customWidth="1"/>
    <col min="13" max="13" width="14.7109375" customWidth="1"/>
    <col min="14" max="14" width="21.1406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92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96" t="s">
        <v>81</v>
      </c>
      <c r="H6" s="97" t="s">
        <v>82</v>
      </c>
      <c r="I6" s="76" t="s">
        <v>74</v>
      </c>
      <c r="J6" s="74" t="s">
        <v>75</v>
      </c>
      <c r="K6" s="76" t="s">
        <v>76</v>
      </c>
      <c r="L6" s="74" t="s">
        <v>77</v>
      </c>
      <c r="M6" s="103" t="s">
        <v>146</v>
      </c>
      <c r="N6" s="103" t="s">
        <v>147</v>
      </c>
    </row>
    <row r="7" spans="1:14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75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75">
        <v>3</v>
      </c>
      <c r="B9" s="77"/>
      <c r="C9" s="80"/>
      <c r="D9" s="80"/>
      <c r="E9" s="80"/>
      <c r="F9" s="67"/>
      <c r="G9" s="81"/>
      <c r="H9" s="81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80"/>
      <c r="C11" s="80"/>
      <c r="D11" s="80"/>
      <c r="E11" s="80"/>
      <c r="F11" s="67"/>
      <c r="G11" s="81"/>
      <c r="H11" s="81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80"/>
      <c r="C12" s="80"/>
      <c r="D12" s="80"/>
      <c r="E12" s="80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80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80"/>
      <c r="C18" s="80"/>
      <c r="D18" s="80"/>
      <c r="E18" s="80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28.5" customHeight="1" x14ac:dyDescent="0.2">
      <c r="G32" s="83"/>
      <c r="H32" s="83"/>
      <c r="I32" s="83"/>
      <c r="J32" s="83"/>
      <c r="K32" s="83"/>
      <c r="L32" s="83"/>
    </row>
    <row r="33" spans="7:8" ht="28.5" customHeight="1" x14ac:dyDescent="0.2">
      <c r="G33" s="85"/>
      <c r="H33" s="85"/>
    </row>
    <row r="34" spans="7:8" ht="28.5" customHeight="1" x14ac:dyDescent="0.2">
      <c r="G34" s="84"/>
      <c r="H34" s="84"/>
    </row>
    <row r="35" spans="7:8" ht="28.5" customHeight="1" x14ac:dyDescent="0.2"/>
    <row r="36" spans="7:8" ht="28.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4" customWidth="1"/>
    <col min="4" max="5" width="12.85546875" customWidth="1"/>
    <col min="6" max="6" width="20.140625" customWidth="1"/>
    <col min="7" max="8" width="19.42578125" customWidth="1"/>
    <col min="9" max="9" width="16.42578125" bestFit="1" customWidth="1"/>
    <col min="10" max="10" width="15.5703125" bestFit="1" customWidth="1"/>
    <col min="11" max="11" width="16.42578125" bestFit="1" customWidth="1"/>
    <col min="12" max="12" width="15.5703125" bestFit="1" customWidth="1"/>
    <col min="13" max="13" width="15" customWidth="1"/>
    <col min="14" max="14" width="23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93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96" t="s">
        <v>81</v>
      </c>
      <c r="H6" s="97" t="s">
        <v>82</v>
      </c>
      <c r="I6" s="76" t="s">
        <v>74</v>
      </c>
      <c r="J6" s="74" t="s">
        <v>75</v>
      </c>
      <c r="K6" s="76" t="s">
        <v>76</v>
      </c>
      <c r="L6" s="74" t="s">
        <v>77</v>
      </c>
      <c r="M6" s="103" t="s">
        <v>146</v>
      </c>
      <c r="N6" s="103" t="s">
        <v>147</v>
      </c>
    </row>
    <row r="7" spans="1:14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75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75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80"/>
      <c r="C11" s="80"/>
      <c r="D11" s="80"/>
      <c r="E11" s="80"/>
      <c r="F11" s="67"/>
      <c r="G11" s="81"/>
      <c r="H11" s="81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80"/>
      <c r="C12" s="80"/>
      <c r="D12" s="80"/>
      <c r="E12" s="80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80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80"/>
      <c r="C18" s="80"/>
      <c r="D18" s="80"/>
      <c r="E18" s="80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21" customHeight="1" x14ac:dyDescent="0.2">
      <c r="G32" s="83"/>
      <c r="H32" s="83"/>
      <c r="I32" s="83"/>
      <c r="J32" s="83"/>
      <c r="K32" s="83"/>
      <c r="L32" s="83"/>
    </row>
    <row r="33" spans="7:8" ht="21" customHeight="1" x14ac:dyDescent="0.2">
      <c r="G33" s="85"/>
      <c r="H33" s="85"/>
    </row>
    <row r="34" spans="7:8" ht="21" customHeight="1" x14ac:dyDescent="0.2">
      <c r="G34" s="84"/>
      <c r="H34" s="84"/>
    </row>
    <row r="35" spans="7:8" ht="21" customHeight="1" x14ac:dyDescent="0.2"/>
    <row r="36" spans="7:8" ht="19.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4.5703125" customWidth="1"/>
    <col min="4" max="5" width="12.85546875" customWidth="1"/>
    <col min="6" max="6" width="20.140625" customWidth="1"/>
    <col min="7" max="7" width="19.42578125" customWidth="1"/>
    <col min="8" max="8" width="17.28515625" bestFit="1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3.7109375" customWidth="1"/>
    <col min="14" max="14" width="20.8554687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94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4.5703125" customWidth="1"/>
    <col min="4" max="5" width="12.85546875" customWidth="1"/>
    <col min="6" max="6" width="20.140625" customWidth="1"/>
    <col min="7" max="8" width="19.42578125" customWidth="1"/>
    <col min="9" max="9" width="16.42578125" bestFit="1" customWidth="1"/>
    <col min="10" max="10" width="15.5703125" bestFit="1" customWidth="1"/>
    <col min="11" max="11" width="16.42578125" bestFit="1" customWidth="1"/>
    <col min="12" max="12" width="15.5703125" bestFit="1" customWidth="1"/>
    <col min="13" max="13" width="15.42578125" customWidth="1"/>
    <col min="14" max="14" width="20.8554687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95</v>
      </c>
      <c r="D2" s="119"/>
      <c r="E2" s="119"/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96" t="s">
        <v>81</v>
      </c>
      <c r="H6" s="97" t="s">
        <v>82</v>
      </c>
      <c r="I6" s="76" t="s">
        <v>74</v>
      </c>
      <c r="J6" s="74" t="s">
        <v>75</v>
      </c>
      <c r="K6" s="76" t="s">
        <v>76</v>
      </c>
      <c r="L6" s="74" t="s">
        <v>77</v>
      </c>
      <c r="M6" s="103" t="s">
        <v>146</v>
      </c>
      <c r="N6" s="103" t="s">
        <v>147</v>
      </c>
    </row>
    <row r="7" spans="1:14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75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75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80"/>
      <c r="C11" s="80"/>
      <c r="D11" s="80"/>
      <c r="E11" s="80"/>
      <c r="F11" s="67"/>
      <c r="G11" s="81"/>
      <c r="H11" s="81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80"/>
      <c r="C12" s="80"/>
      <c r="D12" s="80"/>
      <c r="E12" s="80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80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80"/>
      <c r="C18" s="80"/>
      <c r="D18" s="80"/>
      <c r="E18" s="80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27" customHeight="1" x14ac:dyDescent="0.2">
      <c r="G32" s="83"/>
      <c r="H32" s="83"/>
      <c r="I32" s="83"/>
      <c r="J32" s="83"/>
      <c r="K32" s="83"/>
      <c r="L32" s="83"/>
    </row>
    <row r="33" spans="7:8" ht="27" customHeight="1" x14ac:dyDescent="0.2">
      <c r="G33" s="85"/>
      <c r="H33" s="85"/>
    </row>
    <row r="34" spans="7:8" ht="27" customHeight="1" x14ac:dyDescent="0.2">
      <c r="G34" s="84"/>
      <c r="H34" s="84"/>
    </row>
    <row r="35" spans="7:8" ht="27" customHeight="1" x14ac:dyDescent="0.2"/>
    <row r="36" spans="7:8" ht="19.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3.42578125" customWidth="1"/>
    <col min="4" max="5" width="12.85546875" customWidth="1"/>
    <col min="6" max="6" width="20.140625" customWidth="1"/>
    <col min="7" max="7" width="19.42578125" customWidth="1"/>
    <col min="8" max="8" width="17.28515625" bestFit="1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4.85546875" customWidth="1"/>
    <col min="14" max="14" width="23.1406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96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4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6.42578125" customWidth="1"/>
    <col min="14" max="14" width="23.710937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97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opLeftCell="A2" zoomScaleNormal="100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5.710937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4.5703125" customWidth="1"/>
    <col min="14" max="14" width="23.425781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132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7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106"/>
      <c r="C14" s="107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106"/>
      <c r="C16" s="107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7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106"/>
      <c r="C20" s="107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106"/>
      <c r="C22" s="107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106"/>
      <c r="C24" s="107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C8" sqref="C8"/>
    </sheetView>
  </sheetViews>
  <sheetFormatPr defaultRowHeight="12.75" x14ac:dyDescent="0.2"/>
  <cols>
    <col min="1" max="1" width="9.140625" customWidth="1"/>
    <col min="2" max="2" width="14.28515625" style="91" customWidth="1"/>
    <col min="3" max="5" width="16.7109375" style="91" customWidth="1"/>
    <col min="6" max="6" width="20.140625" customWidth="1"/>
    <col min="7" max="7" width="19.42578125" customWidth="1"/>
    <col min="8" max="10" width="12.85546875" customWidth="1"/>
    <col min="11" max="12" width="15.5703125" customWidth="1"/>
    <col min="13" max="13" width="5.5703125" customWidth="1"/>
    <col min="14" max="14" width="8.7109375" customWidth="1"/>
  </cols>
  <sheetData>
    <row r="1" spans="1:12" ht="26.25" x14ac:dyDescent="0.4">
      <c r="A1" s="120" t="s">
        <v>135</v>
      </c>
    </row>
    <row r="2" spans="1:12" x14ac:dyDescent="0.2">
      <c r="A2" s="178" t="s">
        <v>151</v>
      </c>
      <c r="B2" s="178"/>
      <c r="C2" s="178"/>
      <c r="D2" s="178"/>
      <c r="E2" s="178"/>
      <c r="F2" s="178"/>
      <c r="G2" s="178"/>
      <c r="H2" s="178"/>
    </row>
    <row r="3" spans="1:12" ht="18" x14ac:dyDescent="0.25">
      <c r="A3" s="121" t="s">
        <v>138</v>
      </c>
      <c r="B3" s="129"/>
      <c r="C3" s="127">
        <v>2021</v>
      </c>
    </row>
    <row r="4" spans="1:12" ht="18" x14ac:dyDescent="0.25">
      <c r="A4" s="121" t="s">
        <v>150</v>
      </c>
      <c r="B4" s="129"/>
      <c r="C4" s="128">
        <v>44440</v>
      </c>
    </row>
    <row r="5" spans="1:12" ht="9.75" customHeight="1" thickBot="1" x14ac:dyDescent="0.25"/>
    <row r="6" spans="1:12" ht="69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96" t="s">
        <v>81</v>
      </c>
      <c r="H6" s="97" t="s">
        <v>82</v>
      </c>
      <c r="I6" s="76" t="s">
        <v>74</v>
      </c>
      <c r="J6" s="74" t="s">
        <v>75</v>
      </c>
      <c r="K6" s="76" t="s">
        <v>76</v>
      </c>
      <c r="L6" s="74" t="s">
        <v>77</v>
      </c>
    </row>
    <row r="7" spans="1:12" ht="16.5" customHeight="1" x14ac:dyDescent="0.2">
      <c r="A7" s="73">
        <v>1</v>
      </c>
      <c r="B7" s="77"/>
      <c r="C7" s="80"/>
      <c r="D7" s="80"/>
      <c r="E7" s="80"/>
      <c r="F7" s="67"/>
      <c r="G7" s="81"/>
      <c r="H7" s="81"/>
      <c r="I7" s="81">
        <f>IF($F7=2021,G7,0)</f>
        <v>0</v>
      </c>
      <c r="J7" s="81">
        <f>IF($F7=2021,H7,0)</f>
        <v>0</v>
      </c>
      <c r="K7" s="81">
        <f>IF($F7=2021,0,2*G7)</f>
        <v>0</v>
      </c>
      <c r="L7" s="81">
        <f>IF($F7=2021,0,H7)</f>
        <v>0</v>
      </c>
    </row>
    <row r="8" spans="1:12" ht="16.5" customHeight="1" x14ac:dyDescent="0.2">
      <c r="A8" s="73">
        <v>2</v>
      </c>
      <c r="B8" s="77"/>
      <c r="C8" s="80"/>
      <c r="D8" s="80"/>
      <c r="E8" s="80"/>
      <c r="F8" s="67"/>
      <c r="G8" s="81"/>
      <c r="H8" s="81"/>
      <c r="I8" s="81">
        <f t="shared" ref="I8:I26" si="0">IF($F8=2021,G8,0)</f>
        <v>0</v>
      </c>
      <c r="J8" s="81">
        <f t="shared" ref="J8:J26" si="1">IF($F8=2021,H8,0)</f>
        <v>0</v>
      </c>
      <c r="K8" s="81">
        <f t="shared" ref="K8:K26" si="2">IF($F8=2021,0,2*G8)</f>
        <v>0</v>
      </c>
      <c r="L8" s="81">
        <f t="shared" ref="L8:L26" si="3">IF($F8=2021,0,H8)</f>
        <v>0</v>
      </c>
    </row>
    <row r="9" spans="1:12" ht="16.5" customHeight="1" x14ac:dyDescent="0.2">
      <c r="A9" s="75">
        <v>3</v>
      </c>
      <c r="B9" s="77"/>
      <c r="C9" s="80"/>
      <c r="D9" s="80"/>
      <c r="E9" s="80"/>
      <c r="F9" s="67"/>
      <c r="G9" s="81"/>
      <c r="H9" s="81"/>
      <c r="I9" s="81">
        <f t="shared" si="0"/>
        <v>0</v>
      </c>
      <c r="J9" s="81">
        <f t="shared" si="1"/>
        <v>0</v>
      </c>
      <c r="K9" s="81">
        <f t="shared" si="2"/>
        <v>0</v>
      </c>
      <c r="L9" s="81">
        <f t="shared" si="3"/>
        <v>0</v>
      </c>
    </row>
    <row r="10" spans="1:12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81">
        <f t="shared" si="0"/>
        <v>0</v>
      </c>
      <c r="J10" s="81">
        <f t="shared" si="1"/>
        <v>0</v>
      </c>
      <c r="K10" s="81">
        <f t="shared" si="2"/>
        <v>0</v>
      </c>
      <c r="L10" s="81">
        <f t="shared" si="3"/>
        <v>0</v>
      </c>
    </row>
    <row r="11" spans="1:12" ht="16.5" customHeight="1" x14ac:dyDescent="0.2">
      <c r="A11" s="108">
        <v>5</v>
      </c>
      <c r="B11" s="70"/>
      <c r="C11" s="89"/>
      <c r="D11" s="109"/>
      <c r="E11" s="109"/>
      <c r="F11" s="67"/>
      <c r="G11" s="81"/>
      <c r="H11" s="81"/>
      <c r="I11" s="81">
        <f t="shared" si="0"/>
        <v>0</v>
      </c>
      <c r="J11" s="81">
        <f t="shared" si="1"/>
        <v>0</v>
      </c>
      <c r="K11" s="81">
        <f t="shared" si="2"/>
        <v>0</v>
      </c>
      <c r="L11" s="81">
        <f t="shared" si="3"/>
        <v>0</v>
      </c>
    </row>
    <row r="12" spans="1:12" ht="16.5" customHeight="1" x14ac:dyDescent="0.2">
      <c r="A12" s="101">
        <v>6</v>
      </c>
      <c r="B12" s="70"/>
      <c r="C12" s="89"/>
      <c r="D12" s="109"/>
      <c r="E12" s="109"/>
      <c r="F12" s="67"/>
      <c r="G12" s="81"/>
      <c r="H12" s="81"/>
      <c r="I12" s="81">
        <f t="shared" si="0"/>
        <v>0</v>
      </c>
      <c r="J12" s="81">
        <f t="shared" si="1"/>
        <v>0</v>
      </c>
      <c r="K12" s="81">
        <f t="shared" si="2"/>
        <v>0</v>
      </c>
      <c r="L12" s="81">
        <f t="shared" si="3"/>
        <v>0</v>
      </c>
    </row>
    <row r="13" spans="1:12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81">
        <f t="shared" si="0"/>
        <v>0</v>
      </c>
      <c r="J13" s="81">
        <f t="shared" si="1"/>
        <v>0</v>
      </c>
      <c r="K13" s="81">
        <f t="shared" si="2"/>
        <v>0</v>
      </c>
      <c r="L13" s="81">
        <f t="shared" si="3"/>
        <v>0</v>
      </c>
    </row>
    <row r="14" spans="1:12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81">
        <f t="shared" si="0"/>
        <v>0</v>
      </c>
      <c r="J14" s="81">
        <f t="shared" si="1"/>
        <v>0</v>
      </c>
      <c r="K14" s="81">
        <f t="shared" si="2"/>
        <v>0</v>
      </c>
      <c r="L14" s="81">
        <f t="shared" si="3"/>
        <v>0</v>
      </c>
    </row>
    <row r="15" spans="1:12" ht="16.5" customHeight="1" x14ac:dyDescent="0.2">
      <c r="A15" s="108">
        <v>9</v>
      </c>
      <c r="B15" s="77"/>
      <c r="C15" s="80"/>
      <c r="D15" s="80"/>
      <c r="E15" s="80"/>
      <c r="F15" s="67"/>
      <c r="G15" s="81"/>
      <c r="H15" s="81"/>
      <c r="I15" s="81">
        <f t="shared" si="0"/>
        <v>0</v>
      </c>
      <c r="J15" s="81">
        <f t="shared" si="1"/>
        <v>0</v>
      </c>
      <c r="K15" s="81">
        <f t="shared" si="2"/>
        <v>0</v>
      </c>
      <c r="L15" s="81">
        <f t="shared" si="3"/>
        <v>0</v>
      </c>
    </row>
    <row r="16" spans="1:12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81">
        <f t="shared" si="0"/>
        <v>0</v>
      </c>
      <c r="J16" s="81">
        <f t="shared" si="1"/>
        <v>0</v>
      </c>
      <c r="K16" s="81">
        <f t="shared" si="2"/>
        <v>0</v>
      </c>
      <c r="L16" s="81">
        <f t="shared" si="3"/>
        <v>0</v>
      </c>
    </row>
    <row r="17" spans="1:12" ht="16.5" customHeight="1" x14ac:dyDescent="0.2">
      <c r="A17" s="101">
        <v>11</v>
      </c>
      <c r="B17" s="70"/>
      <c r="C17" s="89"/>
      <c r="D17" s="109"/>
      <c r="E17" s="109"/>
      <c r="F17" s="67"/>
      <c r="G17" s="81"/>
      <c r="H17" s="81"/>
      <c r="I17" s="81">
        <f t="shared" si="0"/>
        <v>0</v>
      </c>
      <c r="J17" s="81">
        <f t="shared" si="1"/>
        <v>0</v>
      </c>
      <c r="K17" s="81">
        <f t="shared" si="2"/>
        <v>0</v>
      </c>
      <c r="L17" s="81">
        <f t="shared" si="3"/>
        <v>0</v>
      </c>
    </row>
    <row r="18" spans="1:12" ht="16.5" customHeight="1" x14ac:dyDescent="0.2">
      <c r="A18" s="101">
        <v>12</v>
      </c>
      <c r="B18" s="70"/>
      <c r="C18" s="89"/>
      <c r="D18" s="109"/>
      <c r="E18" s="109"/>
      <c r="F18" s="67"/>
      <c r="G18" s="81"/>
      <c r="H18" s="81"/>
      <c r="I18" s="81">
        <f t="shared" si="0"/>
        <v>0</v>
      </c>
      <c r="J18" s="81">
        <f t="shared" si="1"/>
        <v>0</v>
      </c>
      <c r="K18" s="81">
        <f t="shared" si="2"/>
        <v>0</v>
      </c>
      <c r="L18" s="81">
        <f t="shared" si="3"/>
        <v>0</v>
      </c>
    </row>
    <row r="19" spans="1:12" ht="16.5" customHeight="1" x14ac:dyDescent="0.2">
      <c r="A19" s="108">
        <v>13</v>
      </c>
      <c r="B19" s="77"/>
      <c r="C19" s="80"/>
      <c r="D19" s="80"/>
      <c r="E19" s="80"/>
      <c r="F19" s="67"/>
      <c r="G19" s="81"/>
      <c r="H19" s="81"/>
      <c r="I19" s="81">
        <f t="shared" si="0"/>
        <v>0</v>
      </c>
      <c r="J19" s="81">
        <f t="shared" si="1"/>
        <v>0</v>
      </c>
      <c r="K19" s="81">
        <f t="shared" si="2"/>
        <v>0</v>
      </c>
      <c r="L19" s="81">
        <f t="shared" si="3"/>
        <v>0</v>
      </c>
    </row>
    <row r="20" spans="1:12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81">
        <f t="shared" si="0"/>
        <v>0</v>
      </c>
      <c r="J20" s="81">
        <f t="shared" si="1"/>
        <v>0</v>
      </c>
      <c r="K20" s="81">
        <f t="shared" si="2"/>
        <v>0</v>
      </c>
      <c r="L20" s="81">
        <f t="shared" si="3"/>
        <v>0</v>
      </c>
    </row>
    <row r="21" spans="1:12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81">
        <f t="shared" si="0"/>
        <v>0</v>
      </c>
      <c r="J21" s="81">
        <f t="shared" si="1"/>
        <v>0</v>
      </c>
      <c r="K21" s="81">
        <f t="shared" si="2"/>
        <v>0</v>
      </c>
      <c r="L21" s="81">
        <f t="shared" si="3"/>
        <v>0</v>
      </c>
    </row>
    <row r="22" spans="1:12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81">
        <f t="shared" si="0"/>
        <v>0</v>
      </c>
      <c r="J22" s="81">
        <f t="shared" si="1"/>
        <v>0</v>
      </c>
      <c r="K22" s="81">
        <f t="shared" si="2"/>
        <v>0</v>
      </c>
      <c r="L22" s="81">
        <f t="shared" si="3"/>
        <v>0</v>
      </c>
    </row>
    <row r="23" spans="1:12" ht="16.5" customHeight="1" x14ac:dyDescent="0.2">
      <c r="A23" s="108">
        <v>17</v>
      </c>
      <c r="B23" s="77"/>
      <c r="C23" s="80"/>
      <c r="D23" s="80"/>
      <c r="E23" s="80"/>
      <c r="F23" s="67"/>
      <c r="G23" s="81"/>
      <c r="H23" s="81"/>
      <c r="I23" s="81">
        <f t="shared" si="0"/>
        <v>0</v>
      </c>
      <c r="J23" s="81">
        <f t="shared" si="1"/>
        <v>0</v>
      </c>
      <c r="K23" s="81">
        <f t="shared" si="2"/>
        <v>0</v>
      </c>
      <c r="L23" s="81">
        <f t="shared" si="3"/>
        <v>0</v>
      </c>
    </row>
    <row r="24" spans="1:12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81">
        <f t="shared" si="0"/>
        <v>0</v>
      </c>
      <c r="J24" s="81">
        <f t="shared" si="1"/>
        <v>0</v>
      </c>
      <c r="K24" s="81">
        <f t="shared" si="2"/>
        <v>0</v>
      </c>
      <c r="L24" s="81">
        <f t="shared" si="3"/>
        <v>0</v>
      </c>
    </row>
    <row r="25" spans="1:12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81">
        <f t="shared" si="0"/>
        <v>0</v>
      </c>
      <c r="J25" s="81">
        <f t="shared" si="1"/>
        <v>0</v>
      </c>
      <c r="K25" s="81">
        <f t="shared" si="2"/>
        <v>0</v>
      </c>
      <c r="L25" s="81">
        <f t="shared" si="3"/>
        <v>0</v>
      </c>
    </row>
    <row r="26" spans="1:12" ht="16.5" customHeight="1" thickBot="1" x14ac:dyDescent="0.25">
      <c r="A26" s="75">
        <v>20</v>
      </c>
      <c r="B26" s="79"/>
      <c r="C26" s="80"/>
      <c r="D26" s="80"/>
      <c r="E26" s="80"/>
      <c r="F26" s="67"/>
      <c r="G26" s="81"/>
      <c r="H26" s="81"/>
      <c r="I26" s="81">
        <f t="shared" si="0"/>
        <v>0</v>
      </c>
      <c r="J26" s="81">
        <f t="shared" si="1"/>
        <v>0</v>
      </c>
      <c r="K26" s="81">
        <f t="shared" si="2"/>
        <v>0</v>
      </c>
      <c r="L26" s="81">
        <f t="shared" si="3"/>
        <v>0</v>
      </c>
    </row>
    <row r="27" spans="1:12" ht="15.75" thickBot="1" x14ac:dyDescent="0.25">
      <c r="A27" s="172" t="s">
        <v>80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>SUM(I7:I26)</f>
        <v>0</v>
      </c>
      <c r="J27" s="82">
        <f>SUM(J7:J26)</f>
        <v>0</v>
      </c>
      <c r="K27" s="82">
        <f>SUM(K7:K26)</f>
        <v>0</v>
      </c>
      <c r="L27" s="82">
        <f>SUM(L7:L26)</f>
        <v>0</v>
      </c>
    </row>
    <row r="28" spans="1:12" ht="15.75" thickBot="1" x14ac:dyDescent="0.25">
      <c r="A28" s="172" t="s">
        <v>79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</row>
    <row r="29" spans="1:12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2" s="12" customFormat="1" ht="21" customHeight="1" x14ac:dyDescent="0.2">
      <c r="A30" s="92" t="s">
        <v>148</v>
      </c>
      <c r="B30" s="92"/>
      <c r="C30" s="95"/>
      <c r="D30" s="95"/>
      <c r="E30" s="95"/>
      <c r="F30" s="92"/>
      <c r="G30" s="93"/>
      <c r="H30" s="94">
        <f>G27-H27</f>
        <v>0</v>
      </c>
    </row>
    <row r="31" spans="1:12" s="12" customFormat="1" ht="6" customHeight="1" x14ac:dyDescent="0.2">
      <c r="A31" s="92"/>
      <c r="B31" s="92"/>
      <c r="C31" s="95"/>
      <c r="D31" s="95"/>
      <c r="E31" s="95"/>
      <c r="F31" s="92"/>
      <c r="G31" s="93"/>
      <c r="H31" s="94"/>
    </row>
    <row r="32" spans="1:12" s="12" customFormat="1" ht="7.5" hidden="1" customHeight="1" x14ac:dyDescent="0.2">
      <c r="A32" s="92"/>
      <c r="B32" s="92"/>
      <c r="C32" s="95"/>
      <c r="D32" s="95"/>
      <c r="E32" s="95"/>
      <c r="F32" s="92"/>
      <c r="G32" s="93"/>
      <c r="H32" s="94"/>
    </row>
    <row r="33" spans="1:12" ht="21" customHeight="1" x14ac:dyDescent="0.2">
      <c r="A33" s="92" t="s">
        <v>149</v>
      </c>
      <c r="B33" s="92"/>
      <c r="C33" s="95"/>
      <c r="D33" s="95"/>
      <c r="E33" s="95"/>
      <c r="F33" s="92"/>
      <c r="G33" s="93"/>
      <c r="H33" s="94">
        <f>G28-H28</f>
        <v>0</v>
      </c>
    </row>
    <row r="34" spans="1:12" ht="21" customHeight="1" x14ac:dyDescent="0.2">
      <c r="G34" s="83"/>
      <c r="H34" s="83"/>
      <c r="I34" s="83"/>
      <c r="J34" s="83"/>
      <c r="K34" s="83"/>
      <c r="L34" s="83"/>
    </row>
    <row r="35" spans="1:12" ht="21" customHeight="1" x14ac:dyDescent="0.2">
      <c r="G35" s="85"/>
      <c r="H35" s="85"/>
    </row>
    <row r="36" spans="1:12" ht="21" customHeight="1" x14ac:dyDescent="0.2">
      <c r="G36" s="84"/>
      <c r="H36" s="84"/>
    </row>
    <row r="37" spans="1:12" ht="21" customHeight="1" x14ac:dyDescent="0.2"/>
    <row r="38" spans="1:12" ht="21" customHeight="1" x14ac:dyDescent="0.2"/>
  </sheetData>
  <mergeCells count="4">
    <mergeCell ref="A27:F27"/>
    <mergeCell ref="A28:F28"/>
    <mergeCell ref="A29:F29"/>
    <mergeCell ref="A2:H2"/>
  </mergeCells>
  <conditionalFormatting sqref="H30:H33">
    <cfRule type="colorScale" priority="7">
      <colorScale>
        <cfvo type="num" val="0"/>
        <cfvo type="num" val="1"/>
        <color rgb="FF00B050"/>
        <color rgb="FFFF0000"/>
      </colorScale>
    </cfRule>
    <cfRule type="colorScale" priority="8">
      <colorScale>
        <cfvo type="num" val="0"/>
        <cfvo type="num" val="0"/>
        <color rgb="FF00B050"/>
        <color rgb="FFFF0000"/>
      </colorScale>
    </cfRule>
    <cfRule type="colorScale" priority="9">
      <colorScale>
        <cfvo type="num" val="0"/>
        <cfvo type="max"/>
        <color rgb="FFFF0000"/>
        <color rgb="FFFFEF9C"/>
      </colorScale>
    </cfRule>
  </conditionalFormatting>
  <hyperlinks>
    <hyperlink ref="A2" r:id="rId1"/>
  </hyperlinks>
  <pageMargins left="0.7" right="0.7" top="0.75" bottom="0.75" header="0.3" footer="0.3"/>
  <pageSetup paperSize="9"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5.14062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3.7109375" customWidth="1"/>
    <col min="14" max="14" width="21.57031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98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5" customWidth="1"/>
    <col min="4" max="5" width="12.85546875" customWidth="1"/>
    <col min="6" max="6" width="20.140625" customWidth="1"/>
    <col min="7" max="7" width="19.42578125" customWidth="1"/>
    <col min="8" max="8" width="17.28515625" bestFit="1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5" customWidth="1"/>
    <col min="14" max="14" width="22.1406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99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4.14062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6.140625" customWidth="1"/>
    <col min="14" max="14" width="21.57031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100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3.2851562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2.140625" customWidth="1"/>
    <col min="14" max="14" width="20.285156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101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5" customWidth="1"/>
    <col min="4" max="5" width="12.85546875" customWidth="1"/>
    <col min="6" max="6" width="20.140625" customWidth="1"/>
    <col min="7" max="7" width="19.42578125" customWidth="1"/>
    <col min="8" max="8" width="17.28515625" bestFit="1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4.5703125" customWidth="1"/>
    <col min="14" max="14" width="21.8554687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102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4" customWidth="1"/>
    <col min="4" max="5" width="12.85546875" customWidth="1"/>
    <col min="6" max="6" width="20.140625" customWidth="1"/>
    <col min="7" max="7" width="19.42578125" customWidth="1"/>
    <col min="8" max="8" width="17.28515625" bestFit="1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3.42578125" customWidth="1"/>
    <col min="14" max="14" width="20.425781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103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12.5703125" customWidth="1"/>
    <col min="2" max="2" width="12.85546875" customWidth="1"/>
    <col min="3" max="3" width="15" customWidth="1"/>
    <col min="4" max="5" width="12.85546875" customWidth="1"/>
    <col min="6" max="6" width="20.140625" customWidth="1"/>
    <col min="7" max="7" width="19.42578125" customWidth="1"/>
    <col min="8" max="8" width="17.28515625" bestFit="1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2.5703125" customWidth="1"/>
    <col min="14" max="14" width="20.425781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104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10.5703125" customWidth="1"/>
    <col min="2" max="2" width="12.85546875" customWidth="1"/>
    <col min="3" max="3" width="14.2851562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2.42578125" customWidth="1"/>
    <col min="14" max="14" width="21.8554687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105</v>
      </c>
    </row>
    <row r="3" spans="1:14" ht="18" x14ac:dyDescent="0.25">
      <c r="A3" s="121" t="s">
        <v>138</v>
      </c>
      <c r="B3" s="121"/>
      <c r="C3" s="127">
        <v>2021</v>
      </c>
    </row>
    <row r="4" spans="1:14" ht="18" x14ac:dyDescent="0.25">
      <c r="A4" s="121" t="s">
        <v>150</v>
      </c>
      <c r="B4" s="121"/>
      <c r="C4" s="128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99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99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99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99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99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10.42578125" customWidth="1"/>
    <col min="2" max="2" width="12.85546875" customWidth="1"/>
    <col min="3" max="3" width="14.8554687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4" customWidth="1"/>
    <col min="14" max="14" width="20.285156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106</v>
      </c>
      <c r="D2" s="119"/>
      <c r="E2" s="119"/>
    </row>
    <row r="3" spans="1:14" ht="18" x14ac:dyDescent="0.25">
      <c r="A3" s="121" t="s">
        <v>138</v>
      </c>
      <c r="B3" s="121"/>
      <c r="C3" s="127">
        <v>2021</v>
      </c>
    </row>
    <row r="4" spans="1:14" ht="18" x14ac:dyDescent="0.25">
      <c r="A4" s="121" t="s">
        <v>150</v>
      </c>
      <c r="B4" s="121"/>
      <c r="C4" s="128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0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110"/>
      <c r="C14" s="10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110"/>
      <c r="C16" s="10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0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110"/>
      <c r="C20" s="10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110"/>
      <c r="C22" s="10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110"/>
      <c r="C24" s="10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E12" sqref="E12"/>
    </sheetView>
  </sheetViews>
  <sheetFormatPr defaultRowHeight="12.75" x14ac:dyDescent="0.2"/>
  <cols>
    <col min="1" max="1" width="8.85546875" customWidth="1"/>
    <col min="2" max="2" width="12.85546875" customWidth="1"/>
    <col min="3" max="3" width="15.570312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4" customWidth="1"/>
    <col min="14" max="14" width="22.140625" customWidth="1"/>
    <col min="15" max="15" width="12.710937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140</v>
      </c>
    </row>
    <row r="3" spans="1:14" ht="15.75" customHeight="1" x14ac:dyDescent="0.25">
      <c r="A3" s="121" t="s">
        <v>138</v>
      </c>
      <c r="B3" s="121"/>
      <c r="C3" s="127">
        <v>2021</v>
      </c>
    </row>
    <row r="4" spans="1:14" ht="15.75" customHeight="1" x14ac:dyDescent="0.25">
      <c r="A4" s="121" t="s">
        <v>150</v>
      </c>
      <c r="B4" s="121"/>
      <c r="C4" s="128">
        <f>'Virtuálny účet detailný prehľad'!C4</f>
        <v>44440</v>
      </c>
    </row>
    <row r="5" spans="1:14" ht="13.5" thickBot="1" x14ac:dyDescent="0.25">
      <c r="A5" s="105"/>
    </row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4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110"/>
      <c r="C14" s="104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110"/>
      <c r="C16" s="104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4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110"/>
      <c r="C20" s="104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110"/>
      <c r="C22" s="104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110"/>
      <c r="C24" s="104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v>0</v>
      </c>
      <c r="H29" s="87"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v>0</v>
      </c>
    </row>
    <row r="31" spans="1:14" ht="15.75" customHeight="1" x14ac:dyDescent="0.2">
      <c r="A31" s="92" t="s">
        <v>149</v>
      </c>
      <c r="H31" s="94"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0"/>
  <sheetViews>
    <sheetView zoomScaleNormal="100" workbookViewId="0">
      <selection activeCell="D17" sqref="D17"/>
    </sheetView>
  </sheetViews>
  <sheetFormatPr defaultRowHeight="12.75" x14ac:dyDescent="0.2"/>
  <cols>
    <col min="1" max="1" width="11.42578125" customWidth="1"/>
    <col min="2" max="2" width="12.85546875" style="91" customWidth="1"/>
    <col min="3" max="3" width="20.140625" customWidth="1"/>
    <col min="4" max="5" width="19.42578125" customWidth="1"/>
    <col min="6" max="6" width="16.42578125" bestFit="1" customWidth="1"/>
    <col min="7" max="7" width="15.42578125" bestFit="1" customWidth="1"/>
    <col min="8" max="8" width="16.42578125" bestFit="1" customWidth="1"/>
    <col min="9" max="9" width="15.42578125" bestFit="1" customWidth="1"/>
  </cols>
  <sheetData>
    <row r="1" spans="1:9" ht="26.25" x14ac:dyDescent="0.4">
      <c r="A1" s="120" t="s">
        <v>135</v>
      </c>
    </row>
    <row r="2" spans="1:9" x14ac:dyDescent="0.2">
      <c r="A2" s="178" t="s">
        <v>151</v>
      </c>
      <c r="B2" s="178"/>
      <c r="C2" s="178"/>
      <c r="D2" s="178"/>
      <c r="E2" s="178"/>
      <c r="F2" s="178"/>
      <c r="G2" s="178"/>
      <c r="H2" s="178"/>
    </row>
    <row r="3" spans="1:9" ht="18" x14ac:dyDescent="0.25">
      <c r="A3" s="121" t="s">
        <v>138</v>
      </c>
      <c r="B3" s="129"/>
      <c r="C3" s="127">
        <v>2021</v>
      </c>
    </row>
    <row r="4" spans="1:9" ht="18" x14ac:dyDescent="0.25">
      <c r="A4" s="121" t="s">
        <v>150</v>
      </c>
      <c r="B4" s="129"/>
      <c r="C4" s="128">
        <v>44378</v>
      </c>
    </row>
    <row r="5" spans="1:9" ht="13.5" thickBot="1" x14ac:dyDescent="0.25"/>
    <row r="6" spans="1:9" ht="49.5" customHeight="1" x14ac:dyDescent="0.2">
      <c r="A6" s="68" t="s">
        <v>61</v>
      </c>
      <c r="B6" s="78" t="s">
        <v>64</v>
      </c>
      <c r="C6" s="69" t="s">
        <v>65</v>
      </c>
      <c r="D6" s="96" t="s">
        <v>81</v>
      </c>
      <c r="E6" s="97" t="s">
        <v>82</v>
      </c>
      <c r="F6" s="76" t="s">
        <v>74</v>
      </c>
      <c r="G6" s="74" t="s">
        <v>75</v>
      </c>
      <c r="H6" s="76" t="s">
        <v>76</v>
      </c>
      <c r="I6" s="74" t="s">
        <v>77</v>
      </c>
    </row>
    <row r="7" spans="1:9" ht="16.5" customHeight="1" x14ac:dyDescent="0.2">
      <c r="A7" s="179">
        <v>1</v>
      </c>
      <c r="B7" s="183" t="s">
        <v>66</v>
      </c>
      <c r="C7" s="67">
        <v>2021</v>
      </c>
      <c r="D7" s="81">
        <f>MF!G27</f>
        <v>0</v>
      </c>
      <c r="E7" s="81">
        <f>MF!H27</f>
        <v>0</v>
      </c>
      <c r="F7" s="81">
        <f>IF($C7=2021,D7,0)</f>
        <v>0</v>
      </c>
      <c r="G7" s="81">
        <f>IF($C7=2021,E7,0)</f>
        <v>0</v>
      </c>
      <c r="H7" s="81">
        <f>IF($C7=2021,0,D7)</f>
        <v>0</v>
      </c>
      <c r="I7" s="81">
        <f>IF($C7=2021,0,E7)</f>
        <v>0</v>
      </c>
    </row>
    <row r="8" spans="1:9" ht="16.5" customHeight="1" x14ac:dyDescent="0.2">
      <c r="A8" s="180"/>
      <c r="B8" s="184"/>
      <c r="C8" s="67">
        <v>2022</v>
      </c>
      <c r="D8" s="81">
        <f>MF!G28</f>
        <v>0</v>
      </c>
      <c r="E8" s="81">
        <f>MF!H28</f>
        <v>0</v>
      </c>
      <c r="F8" s="81">
        <f t="shared" ref="F8:F27" si="0">IF($C8=2021,D8,0)</f>
        <v>0</v>
      </c>
      <c r="G8" s="81">
        <f t="shared" ref="G8:G27" si="1">IF($C8=2021,E8,0)</f>
        <v>0</v>
      </c>
      <c r="H8" s="81">
        <f t="shared" ref="H8:H27" si="2">IF($C8=2021,0,D8)</f>
        <v>0</v>
      </c>
      <c r="I8" s="81">
        <f t="shared" ref="I8:I27" si="3">IF($C8=2021,0,E8)</f>
        <v>0</v>
      </c>
    </row>
    <row r="9" spans="1:9" ht="16.5" customHeight="1" x14ac:dyDescent="0.2">
      <c r="A9" s="179">
        <v>2</v>
      </c>
      <c r="B9" s="183" t="s">
        <v>67</v>
      </c>
      <c r="C9" s="67">
        <v>2021</v>
      </c>
      <c r="D9" s="81">
        <f>'MH '!G27</f>
        <v>0</v>
      </c>
      <c r="E9" s="81">
        <f>'MH '!H27</f>
        <v>0</v>
      </c>
      <c r="F9" s="81">
        <f t="shared" si="0"/>
        <v>0</v>
      </c>
      <c r="G9" s="81">
        <f t="shared" si="1"/>
        <v>0</v>
      </c>
      <c r="H9" s="81">
        <f t="shared" si="2"/>
        <v>0</v>
      </c>
      <c r="I9" s="81">
        <f t="shared" si="3"/>
        <v>0</v>
      </c>
    </row>
    <row r="10" spans="1:9" ht="16.5" customHeight="1" x14ac:dyDescent="0.2">
      <c r="A10" s="180"/>
      <c r="B10" s="184" t="s">
        <v>67</v>
      </c>
      <c r="C10" s="67">
        <v>2022</v>
      </c>
      <c r="D10" s="81">
        <f>'MH '!G28</f>
        <v>0</v>
      </c>
      <c r="E10" s="81">
        <f>'MH '!H28</f>
        <v>0</v>
      </c>
      <c r="F10" s="81">
        <f t="shared" si="0"/>
        <v>0</v>
      </c>
      <c r="G10" s="81">
        <f t="shared" si="1"/>
        <v>0</v>
      </c>
      <c r="H10" s="81">
        <f t="shared" si="2"/>
        <v>0</v>
      </c>
      <c r="I10" s="81">
        <f t="shared" si="3"/>
        <v>0</v>
      </c>
    </row>
    <row r="11" spans="1:9" ht="16.5" customHeight="1" x14ac:dyDescent="0.2">
      <c r="A11" s="179">
        <v>3</v>
      </c>
      <c r="B11" s="183" t="s">
        <v>112</v>
      </c>
      <c r="C11" s="67">
        <v>2021</v>
      </c>
      <c r="D11" s="81">
        <f>MDV!G27</f>
        <v>0</v>
      </c>
      <c r="E11" s="81">
        <f>MDV!H27</f>
        <v>0</v>
      </c>
      <c r="F11" s="81">
        <f t="shared" si="0"/>
        <v>0</v>
      </c>
      <c r="G11" s="81">
        <f t="shared" si="1"/>
        <v>0</v>
      </c>
      <c r="H11" s="81">
        <f t="shared" si="2"/>
        <v>0</v>
      </c>
      <c r="I11" s="81">
        <f t="shared" si="3"/>
        <v>0</v>
      </c>
    </row>
    <row r="12" spans="1:9" ht="16.5" customHeight="1" x14ac:dyDescent="0.2">
      <c r="A12" s="180"/>
      <c r="B12" s="184" t="s">
        <v>68</v>
      </c>
      <c r="C12" s="67">
        <v>2022</v>
      </c>
      <c r="D12" s="81">
        <f>MDV!G8</f>
        <v>0</v>
      </c>
      <c r="E12" s="81">
        <f>MDV!H8</f>
        <v>0</v>
      </c>
      <c r="F12" s="81">
        <f t="shared" si="0"/>
        <v>0</v>
      </c>
      <c r="G12" s="81">
        <f t="shared" si="1"/>
        <v>0</v>
      </c>
      <c r="H12" s="81">
        <f t="shared" si="2"/>
        <v>0</v>
      </c>
      <c r="I12" s="81">
        <f t="shared" si="3"/>
        <v>0</v>
      </c>
    </row>
    <row r="13" spans="1:9" ht="16.5" customHeight="1" x14ac:dyDescent="0.2">
      <c r="A13" s="179">
        <v>4</v>
      </c>
      <c r="B13" s="183" t="s">
        <v>113</v>
      </c>
      <c r="C13" s="67">
        <v>2021</v>
      </c>
      <c r="D13" s="81">
        <f>MPRV!G27</f>
        <v>0</v>
      </c>
      <c r="E13" s="81">
        <f>MPRV!H27</f>
        <v>0</v>
      </c>
      <c r="F13" s="81">
        <f t="shared" si="0"/>
        <v>0</v>
      </c>
      <c r="G13" s="81">
        <f t="shared" si="1"/>
        <v>0</v>
      </c>
      <c r="H13" s="81">
        <f t="shared" si="2"/>
        <v>0</v>
      </c>
      <c r="I13" s="81">
        <f t="shared" si="3"/>
        <v>0</v>
      </c>
    </row>
    <row r="14" spans="1:9" ht="16.5" customHeight="1" x14ac:dyDescent="0.2">
      <c r="A14" s="180"/>
      <c r="B14" s="184"/>
      <c r="C14" s="67">
        <v>2022</v>
      </c>
      <c r="D14" s="81">
        <f>MPRV!G28</f>
        <v>0</v>
      </c>
      <c r="E14" s="81">
        <f>MPRV!H28</f>
        <v>0</v>
      </c>
      <c r="F14" s="81">
        <f t="shared" si="0"/>
        <v>0</v>
      </c>
      <c r="G14" s="81">
        <f t="shared" si="1"/>
        <v>0</v>
      </c>
      <c r="H14" s="81">
        <f t="shared" si="2"/>
        <v>0</v>
      </c>
      <c r="I14" s="81">
        <f t="shared" si="3"/>
        <v>0</v>
      </c>
    </row>
    <row r="15" spans="1:9" ht="16.5" customHeight="1" x14ac:dyDescent="0.2">
      <c r="A15" s="179">
        <v>5</v>
      </c>
      <c r="B15" s="183" t="s">
        <v>114</v>
      </c>
      <c r="C15" s="67">
        <v>2021</v>
      </c>
      <c r="D15" s="81">
        <f>MV!G27</f>
        <v>0</v>
      </c>
      <c r="E15" s="81">
        <f>MV!H27</f>
        <v>0</v>
      </c>
      <c r="F15" s="81">
        <f t="shared" si="0"/>
        <v>0</v>
      </c>
      <c r="G15" s="81">
        <f t="shared" si="1"/>
        <v>0</v>
      </c>
      <c r="H15" s="81">
        <f t="shared" si="2"/>
        <v>0</v>
      </c>
      <c r="I15" s="81">
        <f t="shared" si="3"/>
        <v>0</v>
      </c>
    </row>
    <row r="16" spans="1:9" ht="16.5" customHeight="1" x14ac:dyDescent="0.2">
      <c r="A16" s="180"/>
      <c r="B16" s="184"/>
      <c r="C16" s="67">
        <v>2022</v>
      </c>
      <c r="D16" s="81">
        <f>MV!G28</f>
        <v>0</v>
      </c>
      <c r="E16" s="81">
        <f>MV!H28</f>
        <v>0</v>
      </c>
      <c r="F16" s="81">
        <f t="shared" si="0"/>
        <v>0</v>
      </c>
      <c r="G16" s="81">
        <f t="shared" si="1"/>
        <v>0</v>
      </c>
      <c r="H16" s="81">
        <f t="shared" si="2"/>
        <v>0</v>
      </c>
      <c r="I16" s="81">
        <f t="shared" si="3"/>
        <v>0</v>
      </c>
    </row>
    <row r="17" spans="1:9" ht="16.5" customHeight="1" x14ac:dyDescent="0.2">
      <c r="A17" s="179">
        <v>6</v>
      </c>
      <c r="B17" s="183" t="s">
        <v>69</v>
      </c>
      <c r="C17" s="67">
        <v>2021</v>
      </c>
      <c r="D17" s="81">
        <f>MO!G27</f>
        <v>0</v>
      </c>
      <c r="E17" s="81">
        <f>MO!H27</f>
        <v>0</v>
      </c>
      <c r="F17" s="81">
        <f t="shared" si="0"/>
        <v>0</v>
      </c>
      <c r="G17" s="81">
        <f t="shared" si="1"/>
        <v>0</v>
      </c>
      <c r="H17" s="81">
        <f t="shared" si="2"/>
        <v>0</v>
      </c>
      <c r="I17" s="81">
        <f t="shared" si="3"/>
        <v>0</v>
      </c>
    </row>
    <row r="18" spans="1:9" ht="16.5" customHeight="1" x14ac:dyDescent="0.2">
      <c r="A18" s="180"/>
      <c r="B18" s="184"/>
      <c r="C18" s="67">
        <v>2022</v>
      </c>
      <c r="D18" s="81">
        <f>MO!G28</f>
        <v>0</v>
      </c>
      <c r="E18" s="81">
        <f>MO!H28</f>
        <v>0</v>
      </c>
      <c r="F18" s="81">
        <f t="shared" si="0"/>
        <v>0</v>
      </c>
      <c r="G18" s="81">
        <f t="shared" si="1"/>
        <v>0</v>
      </c>
      <c r="H18" s="81">
        <f t="shared" si="2"/>
        <v>0</v>
      </c>
      <c r="I18" s="81">
        <f t="shared" si="3"/>
        <v>0</v>
      </c>
    </row>
    <row r="19" spans="1:9" ht="16.5" customHeight="1" x14ac:dyDescent="0.2">
      <c r="A19" s="179">
        <v>7</v>
      </c>
      <c r="B19" s="183" t="s">
        <v>73</v>
      </c>
      <c r="C19" s="67">
        <v>2021</v>
      </c>
      <c r="D19" s="81">
        <f>MS!G27</f>
        <v>0</v>
      </c>
      <c r="E19" s="81">
        <f>MS!H27</f>
        <v>0</v>
      </c>
      <c r="F19" s="81">
        <f>IF($C19=2021,D19,0)</f>
        <v>0</v>
      </c>
      <c r="G19" s="81">
        <f>IF($C19=2021,E19,0)</f>
        <v>0</v>
      </c>
      <c r="H19" s="81">
        <f>IF($C19=2021,0,D19)</f>
        <v>0</v>
      </c>
      <c r="I19" s="81">
        <f>IF($C19=2021,0,E19)</f>
        <v>0</v>
      </c>
    </row>
    <row r="20" spans="1:9" ht="16.5" customHeight="1" x14ac:dyDescent="0.2">
      <c r="A20" s="180"/>
      <c r="B20" s="184"/>
      <c r="C20" s="67">
        <v>2022</v>
      </c>
      <c r="D20" s="81">
        <f>MS!G28</f>
        <v>0</v>
      </c>
      <c r="E20" s="81">
        <f>MS!H28</f>
        <v>0</v>
      </c>
      <c r="F20" s="81">
        <f>IF($C20=2021,D20,0)</f>
        <v>0</v>
      </c>
      <c r="G20" s="81">
        <f>IF($C20=2021,E20,0)</f>
        <v>0</v>
      </c>
      <c r="H20" s="81">
        <f>IF($C20=2021,0,D20)</f>
        <v>0</v>
      </c>
      <c r="I20" s="81">
        <f>IF($C20=2021,0,E20)</f>
        <v>0</v>
      </c>
    </row>
    <row r="21" spans="1:9" ht="16.5" customHeight="1" x14ac:dyDescent="0.2">
      <c r="A21" s="179">
        <v>8</v>
      </c>
      <c r="B21" s="183" t="s">
        <v>115</v>
      </c>
      <c r="C21" s="67">
        <v>2021</v>
      </c>
      <c r="D21" s="81">
        <f>MZVEZ!G27</f>
        <v>0</v>
      </c>
      <c r="E21" s="81">
        <f>MZVEZ!H27</f>
        <v>0</v>
      </c>
      <c r="F21" s="81">
        <f t="shared" si="0"/>
        <v>0</v>
      </c>
      <c r="G21" s="81">
        <f t="shared" si="1"/>
        <v>0</v>
      </c>
      <c r="H21" s="81">
        <f t="shared" si="2"/>
        <v>0</v>
      </c>
      <c r="I21" s="81">
        <f t="shared" si="3"/>
        <v>0</v>
      </c>
    </row>
    <row r="22" spans="1:9" ht="16.5" customHeight="1" x14ac:dyDescent="0.2">
      <c r="A22" s="180"/>
      <c r="B22" s="184"/>
      <c r="C22" s="67">
        <v>2022</v>
      </c>
      <c r="D22" s="81">
        <f>MZVEZ!G28</f>
        <v>0</v>
      </c>
      <c r="E22" s="81">
        <f>MZVEZ!H28</f>
        <v>0</v>
      </c>
      <c r="F22" s="81">
        <f t="shared" si="0"/>
        <v>0</v>
      </c>
      <c r="G22" s="81">
        <f t="shared" si="1"/>
        <v>0</v>
      </c>
      <c r="H22" s="81">
        <f t="shared" si="2"/>
        <v>0</v>
      </c>
      <c r="I22" s="81">
        <f t="shared" si="3"/>
        <v>0</v>
      </c>
    </row>
    <row r="23" spans="1:9" ht="16.5" customHeight="1" x14ac:dyDescent="0.2">
      <c r="A23" s="179">
        <v>9</v>
      </c>
      <c r="B23" s="183" t="s">
        <v>68</v>
      </c>
      <c r="C23" s="67">
        <v>2021</v>
      </c>
      <c r="D23" s="81">
        <f>MPSVR!G27</f>
        <v>0</v>
      </c>
      <c r="E23" s="81">
        <f>MPSVR!H27</f>
        <v>0</v>
      </c>
      <c r="F23" s="81">
        <f t="shared" si="0"/>
        <v>0</v>
      </c>
      <c r="G23" s="81">
        <f t="shared" si="1"/>
        <v>0</v>
      </c>
      <c r="H23" s="81">
        <f t="shared" si="2"/>
        <v>0</v>
      </c>
      <c r="I23" s="81">
        <f t="shared" si="3"/>
        <v>0</v>
      </c>
    </row>
    <row r="24" spans="1:9" ht="16.5" customHeight="1" x14ac:dyDescent="0.2">
      <c r="A24" s="180"/>
      <c r="B24" s="184"/>
      <c r="C24" s="67">
        <v>2022</v>
      </c>
      <c r="D24" s="81">
        <f>MPSVR!G28</f>
        <v>0</v>
      </c>
      <c r="E24" s="81">
        <f>MPSVR!H28</f>
        <v>0</v>
      </c>
      <c r="F24" s="81">
        <f t="shared" si="0"/>
        <v>0</v>
      </c>
      <c r="G24" s="81">
        <f t="shared" si="1"/>
        <v>0</v>
      </c>
      <c r="H24" s="81">
        <f t="shared" si="2"/>
        <v>0</v>
      </c>
      <c r="I24" s="81">
        <f t="shared" si="3"/>
        <v>0</v>
      </c>
    </row>
    <row r="25" spans="1:9" ht="16.5" customHeight="1" x14ac:dyDescent="0.2">
      <c r="A25" s="179">
        <v>10</v>
      </c>
      <c r="B25" s="183" t="s">
        <v>70</v>
      </c>
      <c r="C25" s="67">
        <v>2021</v>
      </c>
      <c r="D25" s="81">
        <f>MŽP!G27</f>
        <v>0</v>
      </c>
      <c r="E25" s="81">
        <f>MŽP!H27</f>
        <v>0</v>
      </c>
      <c r="F25" s="81">
        <f t="shared" si="0"/>
        <v>0</v>
      </c>
      <c r="G25" s="81">
        <f t="shared" si="1"/>
        <v>0</v>
      </c>
      <c r="H25" s="81">
        <f t="shared" si="2"/>
        <v>0</v>
      </c>
      <c r="I25" s="81">
        <f t="shared" si="3"/>
        <v>0</v>
      </c>
    </row>
    <row r="26" spans="1:9" ht="16.5" customHeight="1" x14ac:dyDescent="0.2">
      <c r="A26" s="180"/>
      <c r="B26" s="184"/>
      <c r="C26" s="67">
        <v>2022</v>
      </c>
      <c r="D26" s="81">
        <f>MŽP!G28</f>
        <v>0</v>
      </c>
      <c r="E26" s="81">
        <f>MŽP!H28</f>
        <v>0</v>
      </c>
      <c r="F26" s="81">
        <f t="shared" si="0"/>
        <v>0</v>
      </c>
      <c r="G26" s="81">
        <f t="shared" si="1"/>
        <v>0</v>
      </c>
      <c r="H26" s="81">
        <f t="shared" si="2"/>
        <v>0</v>
      </c>
      <c r="I26" s="81">
        <f t="shared" si="3"/>
        <v>0</v>
      </c>
    </row>
    <row r="27" spans="1:9" ht="16.5" customHeight="1" x14ac:dyDescent="0.2">
      <c r="A27" s="179">
        <v>11</v>
      </c>
      <c r="B27" s="183" t="s">
        <v>72</v>
      </c>
      <c r="C27" s="67">
        <v>2021</v>
      </c>
      <c r="D27" s="81">
        <f>MŠVVŠ!G27</f>
        <v>0</v>
      </c>
      <c r="E27" s="81">
        <f>MŠVVŠ!H27</f>
        <v>0</v>
      </c>
      <c r="F27" s="81">
        <f t="shared" si="0"/>
        <v>0</v>
      </c>
      <c r="G27" s="81">
        <f t="shared" si="1"/>
        <v>0</v>
      </c>
      <c r="H27" s="81">
        <f t="shared" si="2"/>
        <v>0</v>
      </c>
      <c r="I27" s="81">
        <f t="shared" si="3"/>
        <v>0</v>
      </c>
    </row>
    <row r="28" spans="1:9" ht="16.5" customHeight="1" x14ac:dyDescent="0.2">
      <c r="A28" s="180"/>
      <c r="B28" s="184"/>
      <c r="C28" s="67">
        <v>2022</v>
      </c>
      <c r="D28" s="81">
        <f>MŠVVŠ!G28</f>
        <v>0</v>
      </c>
      <c r="E28" s="81">
        <f>MŠVVŠ!H28</f>
        <v>0</v>
      </c>
      <c r="F28" s="81">
        <f t="shared" ref="F28:F68" si="4">IF($C28=2021,D28,0)</f>
        <v>0</v>
      </c>
      <c r="G28" s="81">
        <f t="shared" ref="G28:G68" si="5">IF($C28=2021,E28,0)</f>
        <v>0</v>
      </c>
      <c r="H28" s="81">
        <f t="shared" ref="H28:H68" si="6">IF($C28=2021,0,D28)</f>
        <v>0</v>
      </c>
      <c r="I28" s="81">
        <f t="shared" ref="I28:I68" si="7">IF($C28=2021,0,E28)</f>
        <v>0</v>
      </c>
    </row>
    <row r="29" spans="1:9" ht="16.5" customHeight="1" x14ac:dyDescent="0.2">
      <c r="A29" s="179">
        <v>12</v>
      </c>
      <c r="B29" s="183" t="s">
        <v>116</v>
      </c>
      <c r="C29" s="67">
        <v>2021</v>
      </c>
      <c r="D29" s="81">
        <f>MK!G27</f>
        <v>0</v>
      </c>
      <c r="E29" s="81">
        <f>MK!H27</f>
        <v>0</v>
      </c>
      <c r="F29" s="81">
        <f t="shared" si="4"/>
        <v>0</v>
      </c>
      <c r="G29" s="81">
        <f t="shared" si="5"/>
        <v>0</v>
      </c>
      <c r="H29" s="81">
        <f t="shared" si="6"/>
        <v>0</v>
      </c>
      <c r="I29" s="81">
        <f t="shared" si="7"/>
        <v>0</v>
      </c>
    </row>
    <row r="30" spans="1:9" ht="16.5" customHeight="1" x14ac:dyDescent="0.2">
      <c r="A30" s="180"/>
      <c r="B30" s="184"/>
      <c r="C30" s="67">
        <v>2022</v>
      </c>
      <c r="D30" s="81">
        <f>MK!G28</f>
        <v>0</v>
      </c>
      <c r="E30" s="81">
        <f>MK!H28</f>
        <v>0</v>
      </c>
      <c r="F30" s="81">
        <f t="shared" si="4"/>
        <v>0</v>
      </c>
      <c r="G30" s="81">
        <f t="shared" si="5"/>
        <v>0</v>
      </c>
      <c r="H30" s="81">
        <f t="shared" si="6"/>
        <v>0</v>
      </c>
      <c r="I30" s="81">
        <f t="shared" si="7"/>
        <v>0</v>
      </c>
    </row>
    <row r="31" spans="1:9" ht="16.5" customHeight="1" x14ac:dyDescent="0.2">
      <c r="A31" s="179">
        <v>13</v>
      </c>
      <c r="B31" s="183" t="s">
        <v>71</v>
      </c>
      <c r="C31" s="67">
        <v>2021</v>
      </c>
      <c r="D31" s="81">
        <f>MZ!G27</f>
        <v>0</v>
      </c>
      <c r="E31" s="81">
        <f>MZ!H27</f>
        <v>0</v>
      </c>
      <c r="F31" s="81">
        <f t="shared" si="4"/>
        <v>0</v>
      </c>
      <c r="G31" s="81">
        <f t="shared" si="5"/>
        <v>0</v>
      </c>
      <c r="H31" s="81">
        <f t="shared" si="6"/>
        <v>0</v>
      </c>
      <c r="I31" s="81">
        <f t="shared" si="7"/>
        <v>0</v>
      </c>
    </row>
    <row r="32" spans="1:9" ht="16.5" customHeight="1" x14ac:dyDescent="0.2">
      <c r="A32" s="180"/>
      <c r="B32" s="184"/>
      <c r="C32" s="67">
        <v>2022</v>
      </c>
      <c r="D32" s="81">
        <f>MZ!G28</f>
        <v>0</v>
      </c>
      <c r="E32" s="81">
        <f>MZ!H28</f>
        <v>0</v>
      </c>
      <c r="F32" s="81">
        <f t="shared" si="4"/>
        <v>0</v>
      </c>
      <c r="G32" s="81">
        <f t="shared" si="5"/>
        <v>0</v>
      </c>
      <c r="H32" s="81">
        <f t="shared" si="6"/>
        <v>0</v>
      </c>
      <c r="I32" s="81">
        <f t="shared" si="7"/>
        <v>0</v>
      </c>
    </row>
    <row r="33" spans="1:9" ht="16.5" customHeight="1" x14ac:dyDescent="0.2">
      <c r="A33" s="179">
        <v>14</v>
      </c>
      <c r="B33" s="183" t="s">
        <v>117</v>
      </c>
      <c r="C33" s="67">
        <v>2021</v>
      </c>
      <c r="D33" s="81">
        <f>'Úrad vlády'!G27</f>
        <v>0</v>
      </c>
      <c r="E33" s="81">
        <f>'Úrad vlády'!H27</f>
        <v>0</v>
      </c>
      <c r="F33" s="81">
        <f t="shared" si="4"/>
        <v>0</v>
      </c>
      <c r="G33" s="81">
        <f t="shared" si="5"/>
        <v>0</v>
      </c>
      <c r="H33" s="81">
        <f t="shared" si="6"/>
        <v>0</v>
      </c>
      <c r="I33" s="81">
        <f t="shared" si="7"/>
        <v>0</v>
      </c>
    </row>
    <row r="34" spans="1:9" ht="16.5" customHeight="1" x14ac:dyDescent="0.2">
      <c r="A34" s="180"/>
      <c r="B34" s="184"/>
      <c r="C34" s="67">
        <v>2022</v>
      </c>
      <c r="D34" s="81">
        <f>'Úrad vlády'!G28</f>
        <v>0</v>
      </c>
      <c r="E34" s="81">
        <f>'Úrad vlády'!H28</f>
        <v>0</v>
      </c>
      <c r="F34" s="81">
        <f t="shared" si="4"/>
        <v>0</v>
      </c>
      <c r="G34" s="81">
        <f t="shared" si="5"/>
        <v>0</v>
      </c>
      <c r="H34" s="81">
        <f t="shared" si="6"/>
        <v>0</v>
      </c>
      <c r="I34" s="81">
        <f t="shared" si="7"/>
        <v>0</v>
      </c>
    </row>
    <row r="35" spans="1:9" ht="16.5" customHeight="1" x14ac:dyDescent="0.2">
      <c r="A35" s="179">
        <v>15</v>
      </c>
      <c r="B35" s="181" t="s">
        <v>141</v>
      </c>
      <c r="C35" s="67">
        <v>2021</v>
      </c>
      <c r="D35" s="81">
        <f>'PV pre L'!G27</f>
        <v>0</v>
      </c>
      <c r="E35" s="81">
        <f>'PV pre L'!H27</f>
        <v>0</v>
      </c>
      <c r="F35" s="81">
        <f t="shared" si="4"/>
        <v>0</v>
      </c>
      <c r="G35" s="81">
        <f t="shared" si="5"/>
        <v>0</v>
      </c>
      <c r="H35" s="81">
        <f t="shared" si="6"/>
        <v>0</v>
      </c>
      <c r="I35" s="81">
        <f t="shared" si="7"/>
        <v>0</v>
      </c>
    </row>
    <row r="36" spans="1:9" ht="16.5" customHeight="1" x14ac:dyDescent="0.2">
      <c r="A36" s="180"/>
      <c r="B36" s="182"/>
      <c r="C36" s="67">
        <v>2022</v>
      </c>
      <c r="D36" s="81">
        <f>'PV pre L'!G28</f>
        <v>0</v>
      </c>
      <c r="E36" s="81">
        <f>'PV pre L'!H28</f>
        <v>0</v>
      </c>
      <c r="F36" s="81">
        <f t="shared" si="4"/>
        <v>0</v>
      </c>
      <c r="G36" s="81">
        <f t="shared" si="5"/>
        <v>0</v>
      </c>
      <c r="H36" s="81">
        <f t="shared" si="6"/>
        <v>0</v>
      </c>
      <c r="I36" s="81">
        <f t="shared" si="7"/>
        <v>0</v>
      </c>
    </row>
    <row r="37" spans="1:9" ht="16.5" customHeight="1" x14ac:dyDescent="0.2">
      <c r="A37" s="179">
        <v>16</v>
      </c>
      <c r="B37" s="183" t="s">
        <v>118</v>
      </c>
      <c r="C37" s="67">
        <v>2021</v>
      </c>
      <c r="D37" s="81">
        <f>PMÚ!G27</f>
        <v>0</v>
      </c>
      <c r="E37" s="81">
        <f>PMÚ!H27</f>
        <v>0</v>
      </c>
      <c r="F37" s="81">
        <f t="shared" si="4"/>
        <v>0</v>
      </c>
      <c r="G37" s="81">
        <f t="shared" si="5"/>
        <v>0</v>
      </c>
      <c r="H37" s="81">
        <f t="shared" si="6"/>
        <v>0</v>
      </c>
      <c r="I37" s="81">
        <f t="shared" si="7"/>
        <v>0</v>
      </c>
    </row>
    <row r="38" spans="1:9" ht="16.5" customHeight="1" x14ac:dyDescent="0.2">
      <c r="A38" s="180"/>
      <c r="B38" s="184"/>
      <c r="C38" s="67">
        <v>2022</v>
      </c>
      <c r="D38" s="81">
        <f>PMÚ!G28</f>
        <v>0</v>
      </c>
      <c r="E38" s="81">
        <f>PMÚ!H28</f>
        <v>0</v>
      </c>
      <c r="F38" s="81">
        <f t="shared" si="4"/>
        <v>0</v>
      </c>
      <c r="G38" s="81">
        <f t="shared" si="5"/>
        <v>0</v>
      </c>
      <c r="H38" s="81">
        <f t="shared" si="6"/>
        <v>0</v>
      </c>
      <c r="I38" s="81">
        <f t="shared" si="7"/>
        <v>0</v>
      </c>
    </row>
    <row r="39" spans="1:9" ht="16.5" customHeight="1" x14ac:dyDescent="0.2">
      <c r="A39" s="179">
        <v>17</v>
      </c>
      <c r="B39" s="183" t="s">
        <v>119</v>
      </c>
      <c r="C39" s="67">
        <v>2021</v>
      </c>
      <c r="D39" s="81">
        <f>MIRRI!G27</f>
        <v>0</v>
      </c>
      <c r="E39" s="81">
        <f>MIRRI!H27</f>
        <v>0</v>
      </c>
      <c r="F39" s="81">
        <f t="shared" si="4"/>
        <v>0</v>
      </c>
      <c r="G39" s="81">
        <f t="shared" si="5"/>
        <v>0</v>
      </c>
      <c r="H39" s="81">
        <f t="shared" si="6"/>
        <v>0</v>
      </c>
      <c r="I39" s="81">
        <f t="shared" si="7"/>
        <v>0</v>
      </c>
    </row>
    <row r="40" spans="1:9" ht="16.5" customHeight="1" x14ac:dyDescent="0.2">
      <c r="A40" s="180"/>
      <c r="B40" s="184"/>
      <c r="C40" s="67">
        <v>2022</v>
      </c>
      <c r="D40" s="81">
        <f>MIRRI!G28</f>
        <v>0</v>
      </c>
      <c r="E40" s="81">
        <f>MIRRI!H28</f>
        <v>0</v>
      </c>
      <c r="F40" s="81">
        <f t="shared" si="4"/>
        <v>0</v>
      </c>
      <c r="G40" s="81">
        <f t="shared" si="5"/>
        <v>0</v>
      </c>
      <c r="H40" s="81">
        <f t="shared" si="6"/>
        <v>0</v>
      </c>
      <c r="I40" s="81">
        <f t="shared" si="7"/>
        <v>0</v>
      </c>
    </row>
    <row r="41" spans="1:9" ht="16.5" customHeight="1" x14ac:dyDescent="0.2">
      <c r="A41" s="179">
        <v>18</v>
      </c>
      <c r="B41" s="181" t="s">
        <v>120</v>
      </c>
      <c r="C41" s="67">
        <v>2021</v>
      </c>
      <c r="D41" s="81">
        <f>ŠÚ!G27</f>
        <v>0</v>
      </c>
      <c r="E41" s="81">
        <f>ŠÚ!H27</f>
        <v>0</v>
      </c>
      <c r="F41" s="81">
        <f t="shared" si="4"/>
        <v>0</v>
      </c>
      <c r="G41" s="81">
        <f t="shared" si="5"/>
        <v>0</v>
      </c>
      <c r="H41" s="81">
        <f t="shared" si="6"/>
        <v>0</v>
      </c>
      <c r="I41" s="81">
        <f t="shared" si="7"/>
        <v>0</v>
      </c>
    </row>
    <row r="42" spans="1:9" ht="16.5" customHeight="1" x14ac:dyDescent="0.2">
      <c r="A42" s="180"/>
      <c r="B42" s="182"/>
      <c r="C42" s="67">
        <v>2022</v>
      </c>
      <c r="D42" s="81">
        <f>ŠÚ!G28</f>
        <v>0</v>
      </c>
      <c r="E42" s="81">
        <f>ŠÚ!H28</f>
        <v>0</v>
      </c>
      <c r="F42" s="81">
        <f t="shared" si="4"/>
        <v>0</v>
      </c>
      <c r="G42" s="81">
        <f t="shared" si="5"/>
        <v>0</v>
      </c>
      <c r="H42" s="81">
        <f t="shared" si="6"/>
        <v>0</v>
      </c>
      <c r="I42" s="81">
        <f t="shared" si="7"/>
        <v>0</v>
      </c>
    </row>
    <row r="43" spans="1:9" ht="16.5" customHeight="1" x14ac:dyDescent="0.2">
      <c r="A43" s="179">
        <v>19</v>
      </c>
      <c r="B43" s="183" t="s">
        <v>121</v>
      </c>
      <c r="C43" s="67">
        <v>2021</v>
      </c>
      <c r="D43" s="81">
        <f>ÚGKK!G27</f>
        <v>0</v>
      </c>
      <c r="E43" s="81">
        <f>ÚGKK!H27</f>
        <v>0</v>
      </c>
      <c r="F43" s="81">
        <f t="shared" si="4"/>
        <v>0</v>
      </c>
      <c r="G43" s="81">
        <f t="shared" si="5"/>
        <v>0</v>
      </c>
      <c r="H43" s="81">
        <f t="shared" si="6"/>
        <v>0</v>
      </c>
      <c r="I43" s="81">
        <f t="shared" si="7"/>
        <v>0</v>
      </c>
    </row>
    <row r="44" spans="1:9" ht="16.5" customHeight="1" x14ac:dyDescent="0.2">
      <c r="A44" s="180"/>
      <c r="B44" s="184"/>
      <c r="C44" s="67">
        <v>2022</v>
      </c>
      <c r="D44" s="81">
        <f>ÚGKK!G28</f>
        <v>0</v>
      </c>
      <c r="E44" s="81">
        <f>ÚGKK!H28</f>
        <v>0</v>
      </c>
      <c r="F44" s="81">
        <f t="shared" si="4"/>
        <v>0</v>
      </c>
      <c r="G44" s="81">
        <f t="shared" si="5"/>
        <v>0</v>
      </c>
      <c r="H44" s="81">
        <f t="shared" si="6"/>
        <v>0</v>
      </c>
      <c r="I44" s="81">
        <f t="shared" si="7"/>
        <v>0</v>
      </c>
    </row>
    <row r="45" spans="1:9" ht="16.5" customHeight="1" x14ac:dyDescent="0.2">
      <c r="A45" s="179">
        <v>20</v>
      </c>
      <c r="B45" s="183" t="s">
        <v>122</v>
      </c>
      <c r="C45" s="67">
        <v>2021</v>
      </c>
      <c r="D45" s="81">
        <f>ÚJD!G27</f>
        <v>0</v>
      </c>
      <c r="E45" s="81">
        <f>ÚJD!H27</f>
        <v>0</v>
      </c>
      <c r="F45" s="81">
        <f t="shared" si="4"/>
        <v>0</v>
      </c>
      <c r="G45" s="81">
        <f t="shared" si="5"/>
        <v>0</v>
      </c>
      <c r="H45" s="81">
        <f t="shared" si="6"/>
        <v>0</v>
      </c>
      <c r="I45" s="81">
        <f t="shared" si="7"/>
        <v>0</v>
      </c>
    </row>
    <row r="46" spans="1:9" ht="16.5" customHeight="1" x14ac:dyDescent="0.2">
      <c r="A46" s="180"/>
      <c r="B46" s="184"/>
      <c r="C46" s="67">
        <v>2022</v>
      </c>
      <c r="D46" s="81">
        <f>ÚJD!G28</f>
        <v>0</v>
      </c>
      <c r="E46" s="81">
        <f>ÚJD!H28</f>
        <v>0</v>
      </c>
      <c r="F46" s="81">
        <f t="shared" si="4"/>
        <v>0</v>
      </c>
      <c r="G46" s="81">
        <f t="shared" si="5"/>
        <v>0</v>
      </c>
      <c r="H46" s="81">
        <f t="shared" si="6"/>
        <v>0</v>
      </c>
      <c r="I46" s="81">
        <f t="shared" si="7"/>
        <v>0</v>
      </c>
    </row>
    <row r="47" spans="1:9" ht="16.5" customHeight="1" x14ac:dyDescent="0.2">
      <c r="A47" s="179">
        <v>21</v>
      </c>
      <c r="B47" s="181" t="s">
        <v>123</v>
      </c>
      <c r="C47" s="67">
        <v>2021</v>
      </c>
      <c r="D47" s="81">
        <f>ÚNMS!G27</f>
        <v>0</v>
      </c>
      <c r="E47" s="81">
        <f>ÚNMS!H27</f>
        <v>0</v>
      </c>
      <c r="F47" s="81">
        <f t="shared" si="4"/>
        <v>0</v>
      </c>
      <c r="G47" s="81">
        <f t="shared" si="5"/>
        <v>0</v>
      </c>
      <c r="H47" s="81">
        <f t="shared" si="6"/>
        <v>0</v>
      </c>
      <c r="I47" s="81">
        <f t="shared" si="7"/>
        <v>0</v>
      </c>
    </row>
    <row r="48" spans="1:9" ht="16.5" customHeight="1" x14ac:dyDescent="0.2">
      <c r="A48" s="180"/>
      <c r="B48" s="182"/>
      <c r="C48" s="67">
        <v>2022</v>
      </c>
      <c r="D48" s="81">
        <f>ÚNMS!G28</f>
        <v>0</v>
      </c>
      <c r="E48" s="81">
        <f>ÚNMS!H28</f>
        <v>0</v>
      </c>
      <c r="F48" s="81">
        <f t="shared" si="4"/>
        <v>0</v>
      </c>
      <c r="G48" s="81">
        <f t="shared" si="5"/>
        <v>0</v>
      </c>
      <c r="H48" s="81">
        <f t="shared" si="6"/>
        <v>0</v>
      </c>
      <c r="I48" s="81">
        <f t="shared" si="7"/>
        <v>0</v>
      </c>
    </row>
    <row r="49" spans="1:9" ht="16.5" customHeight="1" x14ac:dyDescent="0.2">
      <c r="A49" s="179">
        <v>22</v>
      </c>
      <c r="B49" s="181" t="s">
        <v>124</v>
      </c>
      <c r="C49" s="67">
        <v>2021</v>
      </c>
      <c r="D49" s="81">
        <f>ÚVO!G27</f>
        <v>0</v>
      </c>
      <c r="E49" s="81">
        <f>ÚVO!H27</f>
        <v>0</v>
      </c>
      <c r="F49" s="81">
        <f t="shared" si="4"/>
        <v>0</v>
      </c>
      <c r="G49" s="81">
        <f t="shared" si="5"/>
        <v>0</v>
      </c>
      <c r="H49" s="81">
        <f t="shared" si="6"/>
        <v>0</v>
      </c>
      <c r="I49" s="81">
        <f t="shared" si="7"/>
        <v>0</v>
      </c>
    </row>
    <row r="50" spans="1:9" ht="16.5" customHeight="1" x14ac:dyDescent="0.2">
      <c r="A50" s="180"/>
      <c r="B50" s="182"/>
      <c r="C50" s="67">
        <v>2022</v>
      </c>
      <c r="D50" s="81">
        <f>ÚVO!G28</f>
        <v>0</v>
      </c>
      <c r="E50" s="81">
        <f>ÚVO!H28</f>
        <v>0</v>
      </c>
      <c r="F50" s="81">
        <f t="shared" si="4"/>
        <v>0</v>
      </c>
      <c r="G50" s="81">
        <f t="shared" si="5"/>
        <v>0</v>
      </c>
      <c r="H50" s="81">
        <f t="shared" si="6"/>
        <v>0</v>
      </c>
      <c r="I50" s="81">
        <f t="shared" si="7"/>
        <v>0</v>
      </c>
    </row>
    <row r="51" spans="1:9" ht="16.5" customHeight="1" x14ac:dyDescent="0.2">
      <c r="A51" s="179">
        <v>23</v>
      </c>
      <c r="B51" s="181" t="s">
        <v>125</v>
      </c>
      <c r="C51" s="67">
        <v>2021</v>
      </c>
      <c r="D51" s="81">
        <f>ÚPV!G27</f>
        <v>0</v>
      </c>
      <c r="E51" s="81">
        <f>ÚPV!H27</f>
        <v>0</v>
      </c>
      <c r="F51" s="81">
        <f t="shared" si="4"/>
        <v>0</v>
      </c>
      <c r="G51" s="81">
        <f t="shared" si="5"/>
        <v>0</v>
      </c>
      <c r="H51" s="81">
        <f t="shared" si="6"/>
        <v>0</v>
      </c>
      <c r="I51" s="81">
        <f t="shared" si="7"/>
        <v>0</v>
      </c>
    </row>
    <row r="52" spans="1:9" ht="16.5" customHeight="1" x14ac:dyDescent="0.2">
      <c r="A52" s="180"/>
      <c r="B52" s="182"/>
      <c r="C52" s="67">
        <v>2022</v>
      </c>
      <c r="D52" s="81">
        <f>ÚPV!G28</f>
        <v>0</v>
      </c>
      <c r="E52" s="81">
        <f>ÚPV!H28</f>
        <v>0</v>
      </c>
      <c r="F52" s="81">
        <f t="shared" si="4"/>
        <v>0</v>
      </c>
      <c r="G52" s="81">
        <f t="shared" si="5"/>
        <v>0</v>
      </c>
      <c r="H52" s="81">
        <f t="shared" si="6"/>
        <v>0</v>
      </c>
      <c r="I52" s="81">
        <f t="shared" si="7"/>
        <v>0</v>
      </c>
    </row>
    <row r="53" spans="1:9" ht="16.5" customHeight="1" x14ac:dyDescent="0.2">
      <c r="A53" s="179">
        <v>24</v>
      </c>
      <c r="B53" s="181" t="s">
        <v>126</v>
      </c>
      <c r="C53" s="67">
        <v>2021</v>
      </c>
      <c r="D53" s="81">
        <f>SŠHR!G27</f>
        <v>0</v>
      </c>
      <c r="E53" s="81">
        <f>SŠHR!H27</f>
        <v>0</v>
      </c>
      <c r="F53" s="81">
        <f t="shared" si="4"/>
        <v>0</v>
      </c>
      <c r="G53" s="81">
        <f t="shared" si="5"/>
        <v>0</v>
      </c>
      <c r="H53" s="81">
        <f t="shared" si="6"/>
        <v>0</v>
      </c>
      <c r="I53" s="81">
        <f t="shared" si="7"/>
        <v>0</v>
      </c>
    </row>
    <row r="54" spans="1:9" ht="16.5" customHeight="1" x14ac:dyDescent="0.2">
      <c r="A54" s="180"/>
      <c r="B54" s="182"/>
      <c r="C54" s="67">
        <v>2022</v>
      </c>
      <c r="D54" s="81">
        <f>SŠHR!G28</f>
        <v>0</v>
      </c>
      <c r="E54" s="81">
        <f>SŠHR!H28</f>
        <v>0</v>
      </c>
      <c r="F54" s="81">
        <f t="shared" si="4"/>
        <v>0</v>
      </c>
      <c r="G54" s="81">
        <f t="shared" si="5"/>
        <v>0</v>
      </c>
      <c r="H54" s="81">
        <f t="shared" si="6"/>
        <v>0</v>
      </c>
      <c r="I54" s="81">
        <f t="shared" si="7"/>
        <v>0</v>
      </c>
    </row>
    <row r="55" spans="1:9" ht="16.5" customHeight="1" x14ac:dyDescent="0.2">
      <c r="A55" s="179">
        <v>25</v>
      </c>
      <c r="B55" s="181" t="s">
        <v>127</v>
      </c>
      <c r="C55" s="67">
        <v>2021</v>
      </c>
      <c r="D55" s="81">
        <f>NBÚ!G27</f>
        <v>0</v>
      </c>
      <c r="E55" s="81">
        <f>NBÚ!H27</f>
        <v>0</v>
      </c>
      <c r="F55" s="81">
        <f t="shared" si="4"/>
        <v>0</v>
      </c>
      <c r="G55" s="81">
        <f t="shared" si="5"/>
        <v>0</v>
      </c>
      <c r="H55" s="81">
        <f t="shared" si="6"/>
        <v>0</v>
      </c>
      <c r="I55" s="81">
        <f t="shared" si="7"/>
        <v>0</v>
      </c>
    </row>
    <row r="56" spans="1:9" ht="16.5" customHeight="1" x14ac:dyDescent="0.2">
      <c r="A56" s="180"/>
      <c r="B56" s="182"/>
      <c r="C56" s="67">
        <v>2022</v>
      </c>
      <c r="D56" s="81">
        <f>NBÚ!G28</f>
        <v>0</v>
      </c>
      <c r="E56" s="81">
        <f>NBÚ!H28</f>
        <v>0</v>
      </c>
      <c r="F56" s="81">
        <f t="shared" si="4"/>
        <v>0</v>
      </c>
      <c r="G56" s="81">
        <f t="shared" si="5"/>
        <v>0</v>
      </c>
      <c r="H56" s="81">
        <f t="shared" si="6"/>
        <v>0</v>
      </c>
      <c r="I56" s="81">
        <f t="shared" si="7"/>
        <v>0</v>
      </c>
    </row>
    <row r="57" spans="1:9" ht="16.5" customHeight="1" x14ac:dyDescent="0.2">
      <c r="A57" s="179">
        <v>26</v>
      </c>
      <c r="B57" s="181" t="s">
        <v>107</v>
      </c>
      <c r="C57" s="67">
        <v>2021</v>
      </c>
      <c r="D57" s="81">
        <f>NBS!G27</f>
        <v>0</v>
      </c>
      <c r="E57" s="81">
        <f>NBS!H27</f>
        <v>0</v>
      </c>
      <c r="F57" s="81">
        <f t="shared" si="4"/>
        <v>0</v>
      </c>
      <c r="G57" s="81">
        <f t="shared" si="5"/>
        <v>0</v>
      </c>
      <c r="H57" s="81">
        <f t="shared" si="6"/>
        <v>0</v>
      </c>
      <c r="I57" s="81">
        <f t="shared" si="7"/>
        <v>0</v>
      </c>
    </row>
    <row r="58" spans="1:9" ht="16.5" customHeight="1" x14ac:dyDescent="0.2">
      <c r="A58" s="180"/>
      <c r="B58" s="182"/>
      <c r="C58" s="67">
        <v>2022</v>
      </c>
      <c r="D58" s="81">
        <f>NBS!G28</f>
        <v>0</v>
      </c>
      <c r="E58" s="81">
        <f>NBS!H28</f>
        <v>0</v>
      </c>
      <c r="F58" s="81">
        <f t="shared" si="4"/>
        <v>0</v>
      </c>
      <c r="G58" s="81">
        <f t="shared" si="5"/>
        <v>0</v>
      </c>
      <c r="H58" s="81">
        <f t="shared" si="6"/>
        <v>0</v>
      </c>
      <c r="I58" s="81">
        <f t="shared" si="7"/>
        <v>0</v>
      </c>
    </row>
    <row r="59" spans="1:9" ht="16.5" customHeight="1" x14ac:dyDescent="0.2">
      <c r="A59" s="179">
        <v>27</v>
      </c>
      <c r="B59" s="181" t="s">
        <v>128</v>
      </c>
      <c r="C59" s="67">
        <v>2021</v>
      </c>
      <c r="D59" s="81">
        <f>ÚOOÚ!G27</f>
        <v>0</v>
      </c>
      <c r="E59" s="81">
        <f>ÚOOÚ!H27</f>
        <v>0</v>
      </c>
      <c r="F59" s="81">
        <f t="shared" si="4"/>
        <v>0</v>
      </c>
      <c r="G59" s="81">
        <f t="shared" si="5"/>
        <v>0</v>
      </c>
      <c r="H59" s="81">
        <f t="shared" si="6"/>
        <v>0</v>
      </c>
      <c r="I59" s="81">
        <f t="shared" si="7"/>
        <v>0</v>
      </c>
    </row>
    <row r="60" spans="1:9" ht="16.5" customHeight="1" x14ac:dyDescent="0.2">
      <c r="A60" s="180"/>
      <c r="B60" s="182"/>
      <c r="C60" s="67">
        <v>2022</v>
      </c>
      <c r="D60" s="81">
        <f>ÚOOÚ!G28</f>
        <v>0</v>
      </c>
      <c r="E60" s="81">
        <f>ÚOOÚ!H28</f>
        <v>0</v>
      </c>
      <c r="F60" s="81">
        <f t="shared" si="4"/>
        <v>0</v>
      </c>
      <c r="G60" s="81">
        <f t="shared" si="5"/>
        <v>0</v>
      </c>
      <c r="H60" s="81">
        <f t="shared" si="6"/>
        <v>0</v>
      </c>
      <c r="I60" s="81">
        <f t="shared" si="7"/>
        <v>0</v>
      </c>
    </row>
    <row r="61" spans="1:9" ht="16.5" customHeight="1" x14ac:dyDescent="0.2">
      <c r="A61" s="179">
        <v>28</v>
      </c>
      <c r="B61" s="181" t="s">
        <v>129</v>
      </c>
      <c r="C61" s="67">
        <v>2021</v>
      </c>
      <c r="D61" s="81">
        <f>GP!G27</f>
        <v>0</v>
      </c>
      <c r="E61" s="81">
        <f>GP!H27</f>
        <v>0</v>
      </c>
      <c r="F61" s="81">
        <f t="shared" si="4"/>
        <v>0</v>
      </c>
      <c r="G61" s="81">
        <f t="shared" si="5"/>
        <v>0</v>
      </c>
      <c r="H61" s="81">
        <f t="shared" si="6"/>
        <v>0</v>
      </c>
      <c r="I61" s="81">
        <f t="shared" si="7"/>
        <v>0</v>
      </c>
    </row>
    <row r="62" spans="1:9" ht="16.5" customHeight="1" x14ac:dyDescent="0.2">
      <c r="A62" s="180"/>
      <c r="B62" s="182"/>
      <c r="C62" s="67">
        <v>2022</v>
      </c>
      <c r="D62" s="81">
        <f>GP!G28</f>
        <v>0</v>
      </c>
      <c r="E62" s="81">
        <f>GP!H28</f>
        <v>0</v>
      </c>
      <c r="F62" s="81">
        <f t="shared" si="4"/>
        <v>0</v>
      </c>
      <c r="G62" s="81">
        <f t="shared" si="5"/>
        <v>0</v>
      </c>
      <c r="H62" s="81">
        <f t="shared" si="6"/>
        <v>0</v>
      </c>
      <c r="I62" s="81">
        <f t="shared" si="7"/>
        <v>0</v>
      </c>
    </row>
    <row r="63" spans="1:9" ht="16.5" customHeight="1" x14ac:dyDescent="0.2">
      <c r="A63" s="114">
        <v>29</v>
      </c>
      <c r="B63" s="116" t="s">
        <v>130</v>
      </c>
      <c r="C63" s="67">
        <v>2021</v>
      </c>
      <c r="D63" s="81">
        <f>NKÚ!G25</f>
        <v>0</v>
      </c>
      <c r="E63" s="81">
        <f>NKÚ!H25</f>
        <v>0</v>
      </c>
      <c r="F63" s="81">
        <f t="shared" ref="F63:F66" si="8">IF($C63=2021,D63,0)</f>
        <v>0</v>
      </c>
      <c r="G63" s="81">
        <f t="shared" ref="G63:G66" si="9">IF($C63=2021,E63,0)</f>
        <v>0</v>
      </c>
      <c r="H63" s="81">
        <f t="shared" ref="H63:H66" si="10">IF($C63=2021,0,D63)</f>
        <v>0</v>
      </c>
      <c r="I63" s="81">
        <f t="shared" ref="I63:I66" si="11">IF($C63=2021,0,E63)</f>
        <v>0</v>
      </c>
    </row>
    <row r="64" spans="1:9" ht="16.5" customHeight="1" x14ac:dyDescent="0.2">
      <c r="A64" s="115"/>
      <c r="B64" s="117"/>
      <c r="C64" s="67">
        <v>2022</v>
      </c>
      <c r="D64" s="81">
        <f>NKÚ!G26</f>
        <v>0</v>
      </c>
      <c r="E64" s="81">
        <f>NKÚ!H26</f>
        <v>0</v>
      </c>
      <c r="F64" s="81">
        <f t="shared" si="8"/>
        <v>0</v>
      </c>
      <c r="G64" s="81">
        <f t="shared" si="9"/>
        <v>0</v>
      </c>
      <c r="H64" s="81">
        <f t="shared" si="10"/>
        <v>0</v>
      </c>
      <c r="I64" s="81">
        <f t="shared" si="11"/>
        <v>0</v>
      </c>
    </row>
    <row r="65" spans="1:9" ht="16.5" customHeight="1" x14ac:dyDescent="0.2">
      <c r="A65" s="179">
        <v>30</v>
      </c>
      <c r="B65" s="181" t="s">
        <v>131</v>
      </c>
      <c r="C65" s="67">
        <v>2021</v>
      </c>
      <c r="D65" s="81">
        <f>SP!G25</f>
        <v>0</v>
      </c>
      <c r="E65" s="81">
        <f>SP!H25</f>
        <v>0</v>
      </c>
      <c r="F65" s="81">
        <f t="shared" si="8"/>
        <v>0</v>
      </c>
      <c r="G65" s="81">
        <f t="shared" si="9"/>
        <v>0</v>
      </c>
      <c r="H65" s="81">
        <f t="shared" si="10"/>
        <v>0</v>
      </c>
      <c r="I65" s="81">
        <f t="shared" si="11"/>
        <v>0</v>
      </c>
    </row>
    <row r="66" spans="1:9" ht="16.5" customHeight="1" x14ac:dyDescent="0.2">
      <c r="A66" s="180"/>
      <c r="B66" s="182"/>
      <c r="C66" s="67">
        <v>2022</v>
      </c>
      <c r="D66" s="81">
        <f>SP!G26</f>
        <v>0</v>
      </c>
      <c r="E66" s="81">
        <f>SP!H26</f>
        <v>0</v>
      </c>
      <c r="F66" s="81">
        <f t="shared" si="8"/>
        <v>0</v>
      </c>
      <c r="G66" s="81">
        <f t="shared" si="9"/>
        <v>0</v>
      </c>
      <c r="H66" s="81">
        <f t="shared" si="10"/>
        <v>0</v>
      </c>
      <c r="I66" s="81">
        <f t="shared" si="11"/>
        <v>0</v>
      </c>
    </row>
    <row r="67" spans="1:9" ht="16.5" customHeight="1" x14ac:dyDescent="0.2">
      <c r="A67" s="179">
        <v>30</v>
      </c>
      <c r="B67" s="181" t="s">
        <v>143</v>
      </c>
      <c r="C67" s="67">
        <v>2021</v>
      </c>
      <c r="D67" s="81">
        <f>SP!G27</f>
        <v>0</v>
      </c>
      <c r="E67" s="81">
        <f>SP!H27</f>
        <v>0</v>
      </c>
      <c r="F67" s="81">
        <f t="shared" si="4"/>
        <v>0</v>
      </c>
      <c r="G67" s="81">
        <f t="shared" si="5"/>
        <v>0</v>
      </c>
      <c r="H67" s="81">
        <f t="shared" si="6"/>
        <v>0</v>
      </c>
      <c r="I67" s="81">
        <f t="shared" si="7"/>
        <v>0</v>
      </c>
    </row>
    <row r="68" spans="1:9" ht="16.5" customHeight="1" thickBot="1" x14ac:dyDescent="0.25">
      <c r="A68" s="180"/>
      <c r="B68" s="182"/>
      <c r="C68" s="67">
        <v>2022</v>
      </c>
      <c r="D68" s="81">
        <f>SP!G28</f>
        <v>0</v>
      </c>
      <c r="E68" s="81">
        <f>SP!H28</f>
        <v>0</v>
      </c>
      <c r="F68" s="81">
        <f t="shared" si="4"/>
        <v>0</v>
      </c>
      <c r="G68" s="81">
        <f t="shared" si="5"/>
        <v>0</v>
      </c>
      <c r="H68" s="81">
        <f t="shared" si="6"/>
        <v>0</v>
      </c>
      <c r="I68" s="81">
        <f t="shared" si="7"/>
        <v>0</v>
      </c>
    </row>
    <row r="69" spans="1:9" ht="15.75" thickBot="1" x14ac:dyDescent="0.25">
      <c r="A69" s="172" t="s">
        <v>62</v>
      </c>
      <c r="B69" s="173"/>
      <c r="C69" s="174"/>
      <c r="D69" s="86">
        <f>F69</f>
        <v>0</v>
      </c>
      <c r="E69" s="86">
        <f>G69</f>
        <v>0</v>
      </c>
      <c r="F69" s="82">
        <f>SUM(F7:F68)</f>
        <v>0</v>
      </c>
      <c r="G69" s="82">
        <f t="shared" ref="G69:I69" si="12">SUM(G7:G68)</f>
        <v>0</v>
      </c>
      <c r="H69" s="82">
        <f t="shared" si="12"/>
        <v>0</v>
      </c>
      <c r="I69" s="82">
        <f t="shared" si="12"/>
        <v>0</v>
      </c>
    </row>
    <row r="70" spans="1:9" ht="15.75" thickBot="1" x14ac:dyDescent="0.25">
      <c r="A70" s="172" t="s">
        <v>63</v>
      </c>
      <c r="B70" s="173"/>
      <c r="C70" s="174"/>
      <c r="D70" s="86">
        <f>H69</f>
        <v>0</v>
      </c>
      <c r="E70" s="86">
        <f>I69</f>
        <v>0</v>
      </c>
      <c r="F70" s="71"/>
      <c r="G70" s="72"/>
      <c r="H70" s="71"/>
      <c r="I70" s="72"/>
    </row>
    <row r="71" spans="1:9" ht="19.5" customHeight="1" thickBot="1" x14ac:dyDescent="0.25">
      <c r="A71" s="175" t="s">
        <v>78</v>
      </c>
      <c r="B71" s="176"/>
      <c r="C71" s="177"/>
      <c r="D71" s="87">
        <f>SUM(D7:D26)</f>
        <v>0</v>
      </c>
      <c r="E71" s="87">
        <f>SUM(E7:E68)</f>
        <v>0</v>
      </c>
    </row>
    <row r="72" spans="1:9" s="12" customFormat="1" ht="19.5" customHeight="1" x14ac:dyDescent="0.2">
      <c r="A72" s="92" t="s">
        <v>148</v>
      </c>
      <c r="B72" s="92"/>
      <c r="C72" s="92"/>
      <c r="D72" s="92"/>
      <c r="E72" s="94">
        <f>D69-E69</f>
        <v>0</v>
      </c>
      <c r="F72"/>
    </row>
    <row r="73" spans="1:9" ht="19.5" customHeight="1" x14ac:dyDescent="0.2">
      <c r="A73" s="92" t="s">
        <v>149</v>
      </c>
      <c r="E73" s="94">
        <f>D70-E70</f>
        <v>0</v>
      </c>
    </row>
    <row r="74" spans="1:9" ht="24.75" customHeight="1" x14ac:dyDescent="0.2">
      <c r="B74"/>
    </row>
    <row r="75" spans="1:9" ht="24.75" customHeight="1" x14ac:dyDescent="0.2">
      <c r="B75"/>
    </row>
    <row r="76" spans="1:9" ht="24.75" customHeight="1" x14ac:dyDescent="0.2">
      <c r="B76"/>
    </row>
    <row r="77" spans="1:9" ht="24.75" customHeight="1" x14ac:dyDescent="0.2">
      <c r="B77"/>
    </row>
    <row r="78" spans="1:9" ht="24.75" customHeight="1" x14ac:dyDescent="0.2">
      <c r="B78"/>
    </row>
    <row r="79" spans="1:9" ht="24.75" customHeight="1" x14ac:dyDescent="0.2">
      <c r="B79"/>
    </row>
    <row r="80" spans="1:9" ht="24.75" customHeight="1" x14ac:dyDescent="0.2">
      <c r="B80"/>
    </row>
  </sheetData>
  <mergeCells count="64">
    <mergeCell ref="B15:B16"/>
    <mergeCell ref="B21:B22"/>
    <mergeCell ref="B23:B24"/>
    <mergeCell ref="B25:B26"/>
    <mergeCell ref="A21:A22"/>
    <mergeCell ref="A23:A24"/>
    <mergeCell ref="A25:A26"/>
    <mergeCell ref="A70:C70"/>
    <mergeCell ref="A71:C71"/>
    <mergeCell ref="A7:A8"/>
    <mergeCell ref="A9:A10"/>
    <mergeCell ref="A13:A14"/>
    <mergeCell ref="A15:A16"/>
    <mergeCell ref="A19:A20"/>
    <mergeCell ref="B17:B18"/>
    <mergeCell ref="B19:B20"/>
    <mergeCell ref="A11:A12"/>
    <mergeCell ref="A17:A18"/>
    <mergeCell ref="A69:C69"/>
    <mergeCell ref="B7:B8"/>
    <mergeCell ref="B9:B10"/>
    <mergeCell ref="B11:B12"/>
    <mergeCell ref="B13:B14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B51:B52"/>
    <mergeCell ref="B53:B54"/>
    <mergeCell ref="A45:A46"/>
    <mergeCell ref="B45:B46"/>
    <mergeCell ref="A47:A48"/>
    <mergeCell ref="B47:B48"/>
    <mergeCell ref="A49:A50"/>
    <mergeCell ref="A2:H2"/>
    <mergeCell ref="A67:A68"/>
    <mergeCell ref="B67:B68"/>
    <mergeCell ref="A65:A66"/>
    <mergeCell ref="B55:B56"/>
    <mergeCell ref="B57:B58"/>
    <mergeCell ref="B59:B60"/>
    <mergeCell ref="B61:B62"/>
    <mergeCell ref="B65:B66"/>
    <mergeCell ref="A55:A56"/>
    <mergeCell ref="A57:A58"/>
    <mergeCell ref="A59:A60"/>
    <mergeCell ref="A61:A62"/>
    <mergeCell ref="A51:A52"/>
    <mergeCell ref="A53:A54"/>
    <mergeCell ref="B49:B50"/>
  </mergeCells>
  <conditionalFormatting sqref="E72:E73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hyperlinks>
    <hyperlink ref="A2" r:id="rId1"/>
  </hyperlinks>
  <pageMargins left="0.7" right="0.7" top="0.75" bottom="0.75" header="0.3" footer="0.3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4.710937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3.7109375" customWidth="1"/>
    <col min="14" max="14" width="22.8554687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108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7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110"/>
      <c r="C14" s="107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110"/>
      <c r="C16" s="107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7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110"/>
      <c r="C20" s="107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110"/>
      <c r="C22" s="107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110"/>
      <c r="C24" s="107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0" sqref="F10"/>
    </sheetView>
  </sheetViews>
  <sheetFormatPr defaultRowHeight="12.75" x14ac:dyDescent="0.2"/>
  <cols>
    <col min="1" max="1" width="6.42578125" customWidth="1"/>
    <col min="2" max="2" width="12.85546875" customWidth="1"/>
    <col min="3" max="3" width="14.570312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3" customWidth="1"/>
    <col min="14" max="14" width="21.8554687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109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7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110"/>
      <c r="C14" s="107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110"/>
      <c r="C16" s="107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7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110"/>
      <c r="C20" s="107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110"/>
      <c r="C22" s="107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110"/>
      <c r="C24" s="107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5.28515625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4.42578125" customWidth="1"/>
    <col min="14" max="14" width="23.57031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110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7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110"/>
      <c r="C14" s="107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110"/>
      <c r="C16" s="107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7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110"/>
      <c r="C20" s="107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110"/>
      <c r="C22" s="107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110"/>
      <c r="C24" s="107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6.42578125" customWidth="1"/>
    <col min="2" max="2" width="12.85546875" customWidth="1"/>
    <col min="3" max="3" width="16" customWidth="1"/>
    <col min="4" max="5" width="12.85546875" customWidth="1"/>
    <col min="6" max="6" width="20.140625" customWidth="1"/>
    <col min="7" max="7" width="19.42578125" customWidth="1"/>
    <col min="8" max="8" width="18.5703125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3.7109375" customWidth="1"/>
    <col min="14" max="14" width="25.1406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111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111"/>
      <c r="C12" s="107"/>
      <c r="D12" s="111"/>
      <c r="E12" s="111"/>
      <c r="F12" s="67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110"/>
      <c r="C14" s="107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110"/>
      <c r="C16" s="107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80"/>
      <c r="D17" s="80"/>
      <c r="E17" s="80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111"/>
      <c r="C18" s="107"/>
      <c r="D18" s="111"/>
      <c r="E18" s="111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110"/>
      <c r="C20" s="107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110"/>
      <c r="C22" s="107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110"/>
      <c r="C24" s="107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RowHeight="12.75" x14ac:dyDescent="0.2"/>
  <cols>
    <col min="1" max="1" width="6.42578125" customWidth="1"/>
    <col min="2" max="3" width="12.85546875" customWidth="1"/>
    <col min="4" max="4" width="13.140625" customWidth="1"/>
    <col min="5" max="6" width="12.85546875" customWidth="1"/>
    <col min="7" max="7" width="20.140625" customWidth="1"/>
    <col min="8" max="8" width="19.42578125" customWidth="1"/>
    <col min="9" max="9" width="18.5703125" customWidth="1"/>
    <col min="10" max="10" width="16.42578125" bestFit="1" customWidth="1"/>
    <col min="11" max="11" width="15.42578125" bestFit="1" customWidth="1"/>
    <col min="12" max="12" width="16.42578125" bestFit="1" customWidth="1"/>
    <col min="13" max="13" width="15.42578125" bestFit="1" customWidth="1"/>
    <col min="14" max="14" width="14" customWidth="1"/>
    <col min="15" max="15" width="22.140625" customWidth="1"/>
  </cols>
  <sheetData>
    <row r="1" spans="1:15" ht="26.25" x14ac:dyDescent="0.4">
      <c r="A1" s="120" t="s">
        <v>135</v>
      </c>
    </row>
    <row r="2" spans="1:15" ht="20.25" x14ac:dyDescent="0.3">
      <c r="A2" s="122" t="s">
        <v>137</v>
      </c>
      <c r="B2" s="122"/>
      <c r="C2" s="123"/>
      <c r="D2" s="123" t="s">
        <v>142</v>
      </c>
    </row>
    <row r="3" spans="1:15" ht="20.25" x14ac:dyDescent="0.3">
      <c r="A3" s="122" t="s">
        <v>138</v>
      </c>
      <c r="B3" s="122"/>
      <c r="C3" s="124"/>
      <c r="D3" s="124">
        <v>2021</v>
      </c>
    </row>
    <row r="4" spans="1:15" ht="20.25" x14ac:dyDescent="0.3">
      <c r="A4" s="121" t="s">
        <v>150</v>
      </c>
      <c r="B4" s="122"/>
      <c r="C4" s="124"/>
      <c r="D4" s="126">
        <f>'Virtuálny účet detailný prehľad'!C4</f>
        <v>44440</v>
      </c>
    </row>
    <row r="5" spans="1:15" ht="13.5" thickBot="1" x14ac:dyDescent="0.25"/>
    <row r="6" spans="1:15" ht="49.5" customHeight="1" x14ac:dyDescent="0.2">
      <c r="A6" s="68" t="s">
        <v>61</v>
      </c>
      <c r="B6" s="78" t="s">
        <v>64</v>
      </c>
      <c r="C6" s="78" t="s">
        <v>144</v>
      </c>
      <c r="D6" s="69" t="s">
        <v>133</v>
      </c>
      <c r="E6" s="69" t="s">
        <v>134</v>
      </c>
      <c r="F6" s="112" t="s">
        <v>136</v>
      </c>
      <c r="G6" s="69" t="s">
        <v>65</v>
      </c>
      <c r="H6" s="102" t="s">
        <v>81</v>
      </c>
      <c r="I6" s="103" t="s">
        <v>82</v>
      </c>
      <c r="J6" s="102" t="s">
        <v>74</v>
      </c>
      <c r="K6" s="103" t="s">
        <v>75</v>
      </c>
      <c r="L6" s="102" t="s">
        <v>76</v>
      </c>
      <c r="M6" s="103" t="s">
        <v>77</v>
      </c>
      <c r="N6" s="103" t="s">
        <v>146</v>
      </c>
      <c r="O6" s="103" t="s">
        <v>147</v>
      </c>
    </row>
    <row r="7" spans="1:15" ht="16.5" customHeight="1" x14ac:dyDescent="0.2">
      <c r="A7" s="101">
        <v>1</v>
      </c>
      <c r="B7" s="77"/>
      <c r="C7" s="77"/>
      <c r="D7" s="77"/>
      <c r="E7" s="77"/>
      <c r="F7" s="77"/>
      <c r="G7" s="77"/>
      <c r="H7" s="98"/>
      <c r="I7" s="98"/>
      <c r="J7" s="77" t="str">
        <f>IF($G7=2021,H7,"-")</f>
        <v>-</v>
      </c>
      <c r="K7" s="77" t="str">
        <f>IF($G7=2021,I7,"-")</f>
        <v>-</v>
      </c>
      <c r="L7" s="77">
        <f>IF($G7=2021,"-",2*H7)</f>
        <v>0</v>
      </c>
      <c r="M7" s="77">
        <f>IF($G7=2021,0,I7)</f>
        <v>0</v>
      </c>
      <c r="N7" s="77" t="s">
        <v>145</v>
      </c>
      <c r="O7" s="77"/>
    </row>
    <row r="8" spans="1:15" ht="16.5" customHeight="1" x14ac:dyDescent="0.2">
      <c r="A8" s="101">
        <v>2</v>
      </c>
      <c r="B8" s="77"/>
      <c r="C8" s="77"/>
      <c r="D8" s="77"/>
      <c r="E8" s="77"/>
      <c r="F8" s="77"/>
      <c r="G8" s="77"/>
      <c r="H8" s="98"/>
      <c r="I8" s="98"/>
      <c r="J8" s="77" t="str">
        <f t="shared" ref="J8:K26" si="0">IF($G8=2021,H8,"-")</f>
        <v>-</v>
      </c>
      <c r="K8" s="77" t="str">
        <f t="shared" si="0"/>
        <v>-</v>
      </c>
      <c r="L8" s="77">
        <f t="shared" ref="L8:L26" si="1">IF($G8=2021,"-",2*H8)</f>
        <v>0</v>
      </c>
      <c r="M8" s="77">
        <f t="shared" ref="M8:M26" si="2">IF($G8=2021,0,I8)</f>
        <v>0</v>
      </c>
      <c r="N8" s="77" t="s">
        <v>145</v>
      </c>
      <c r="O8" s="77"/>
    </row>
    <row r="9" spans="1:15" ht="16.5" customHeight="1" x14ac:dyDescent="0.2">
      <c r="A9" s="101">
        <v>3</v>
      </c>
      <c r="B9" s="77"/>
      <c r="C9" s="77"/>
      <c r="D9" s="77"/>
      <c r="E9" s="77"/>
      <c r="F9" s="77"/>
      <c r="G9" s="77"/>
      <c r="H9" s="98"/>
      <c r="I9" s="98"/>
      <c r="J9" s="77" t="str">
        <f t="shared" si="0"/>
        <v>-</v>
      </c>
      <c r="K9" s="77" t="str">
        <f t="shared" si="0"/>
        <v>-</v>
      </c>
      <c r="L9" s="77">
        <f t="shared" si="1"/>
        <v>0</v>
      </c>
      <c r="M9" s="77">
        <f t="shared" si="2"/>
        <v>0</v>
      </c>
      <c r="N9" s="77" t="s">
        <v>145</v>
      </c>
      <c r="O9" s="77"/>
    </row>
    <row r="10" spans="1:15" ht="16.5" customHeight="1" x14ac:dyDescent="0.2">
      <c r="A10" s="101">
        <v>4</v>
      </c>
      <c r="B10" s="77"/>
      <c r="C10" s="77"/>
      <c r="D10" s="77"/>
      <c r="E10" s="77"/>
      <c r="F10" s="77"/>
      <c r="G10" s="77"/>
      <c r="H10" s="98"/>
      <c r="I10" s="98"/>
      <c r="J10" s="77" t="str">
        <f t="shared" si="0"/>
        <v>-</v>
      </c>
      <c r="K10" s="77" t="str">
        <f t="shared" si="0"/>
        <v>-</v>
      </c>
      <c r="L10" s="77">
        <f t="shared" si="1"/>
        <v>0</v>
      </c>
      <c r="M10" s="77">
        <f t="shared" si="2"/>
        <v>0</v>
      </c>
      <c r="N10" s="77" t="s">
        <v>145</v>
      </c>
      <c r="O10" s="77"/>
    </row>
    <row r="11" spans="1:15" ht="16.5" customHeight="1" x14ac:dyDescent="0.2">
      <c r="A11" s="101">
        <v>5</v>
      </c>
      <c r="B11" s="77"/>
      <c r="C11" s="77"/>
      <c r="D11" s="77"/>
      <c r="E11" s="77"/>
      <c r="F11" s="77"/>
      <c r="G11" s="77"/>
      <c r="H11" s="98"/>
      <c r="I11" s="98"/>
      <c r="J11" s="77" t="str">
        <f t="shared" si="0"/>
        <v>-</v>
      </c>
      <c r="K11" s="77" t="str">
        <f t="shared" si="0"/>
        <v>-</v>
      </c>
      <c r="L11" s="77">
        <f t="shared" si="1"/>
        <v>0</v>
      </c>
      <c r="M11" s="77">
        <f t="shared" si="2"/>
        <v>0</v>
      </c>
      <c r="N11" s="77" t="s">
        <v>145</v>
      </c>
      <c r="O11" s="77"/>
    </row>
    <row r="12" spans="1:15" ht="16.5" customHeight="1" x14ac:dyDescent="0.2">
      <c r="A12" s="101">
        <v>6</v>
      </c>
      <c r="B12" s="111"/>
      <c r="C12" s="111"/>
      <c r="D12" s="111"/>
      <c r="E12" s="111"/>
      <c r="F12" s="111"/>
      <c r="G12" s="67"/>
      <c r="H12" s="81"/>
      <c r="I12" s="81"/>
      <c r="J12" s="77" t="str">
        <f t="shared" si="0"/>
        <v>-</v>
      </c>
      <c r="K12" s="77" t="str">
        <f t="shared" si="0"/>
        <v>-</v>
      </c>
      <c r="L12" s="77">
        <f t="shared" si="1"/>
        <v>0</v>
      </c>
      <c r="M12" s="77">
        <f t="shared" si="2"/>
        <v>0</v>
      </c>
      <c r="N12" s="77" t="s">
        <v>145</v>
      </c>
      <c r="O12" s="77"/>
    </row>
    <row r="13" spans="1:15" ht="16.5" customHeight="1" x14ac:dyDescent="0.2">
      <c r="A13" s="101">
        <v>7</v>
      </c>
      <c r="B13" s="77"/>
      <c r="C13" s="77"/>
      <c r="D13" s="80"/>
      <c r="E13" s="80"/>
      <c r="F13" s="80"/>
      <c r="G13" s="67"/>
      <c r="H13" s="81"/>
      <c r="I13" s="81"/>
      <c r="J13" s="77" t="str">
        <f t="shared" si="0"/>
        <v>-</v>
      </c>
      <c r="K13" s="77" t="str">
        <f t="shared" si="0"/>
        <v>-</v>
      </c>
      <c r="L13" s="77">
        <f t="shared" si="1"/>
        <v>0</v>
      </c>
      <c r="M13" s="77">
        <f t="shared" si="2"/>
        <v>0</v>
      </c>
      <c r="N13" s="77" t="s">
        <v>145</v>
      </c>
      <c r="O13" s="77"/>
    </row>
    <row r="14" spans="1:15" ht="16.5" customHeight="1" x14ac:dyDescent="0.2">
      <c r="A14" s="101">
        <v>8</v>
      </c>
      <c r="B14" s="113"/>
      <c r="C14" s="113"/>
      <c r="D14" s="111"/>
      <c r="E14" s="111"/>
      <c r="F14" s="111"/>
      <c r="G14" s="67"/>
      <c r="H14" s="81"/>
      <c r="I14" s="81"/>
      <c r="J14" s="77" t="str">
        <f t="shared" si="0"/>
        <v>-</v>
      </c>
      <c r="K14" s="77" t="str">
        <f t="shared" si="0"/>
        <v>-</v>
      </c>
      <c r="L14" s="77">
        <f t="shared" si="1"/>
        <v>0</v>
      </c>
      <c r="M14" s="77">
        <f t="shared" si="2"/>
        <v>0</v>
      </c>
      <c r="N14" s="77" t="s">
        <v>145</v>
      </c>
      <c r="O14" s="77"/>
    </row>
    <row r="15" spans="1:15" ht="16.5" customHeight="1" x14ac:dyDescent="0.2">
      <c r="A15" s="101">
        <v>9</v>
      </c>
      <c r="B15" s="77"/>
      <c r="C15" s="77"/>
      <c r="D15" s="80"/>
      <c r="E15" s="80"/>
      <c r="F15" s="80"/>
      <c r="G15" s="67"/>
      <c r="H15" s="81"/>
      <c r="I15" s="81"/>
      <c r="J15" s="77" t="str">
        <f t="shared" si="0"/>
        <v>-</v>
      </c>
      <c r="K15" s="77" t="str">
        <f t="shared" si="0"/>
        <v>-</v>
      </c>
      <c r="L15" s="77">
        <f t="shared" si="1"/>
        <v>0</v>
      </c>
      <c r="M15" s="77">
        <f t="shared" si="2"/>
        <v>0</v>
      </c>
      <c r="N15" s="77" t="s">
        <v>145</v>
      </c>
      <c r="O15" s="77"/>
    </row>
    <row r="16" spans="1:15" ht="16.5" customHeight="1" x14ac:dyDescent="0.2">
      <c r="A16" s="101">
        <v>10</v>
      </c>
      <c r="B16" s="113"/>
      <c r="C16" s="113"/>
      <c r="D16" s="111"/>
      <c r="E16" s="111"/>
      <c r="F16" s="111"/>
      <c r="G16" s="67"/>
      <c r="H16" s="81"/>
      <c r="I16" s="81"/>
      <c r="J16" s="77" t="str">
        <f t="shared" si="0"/>
        <v>-</v>
      </c>
      <c r="K16" s="77" t="str">
        <f t="shared" si="0"/>
        <v>-</v>
      </c>
      <c r="L16" s="77">
        <f t="shared" si="1"/>
        <v>0</v>
      </c>
      <c r="M16" s="77">
        <f t="shared" si="2"/>
        <v>0</v>
      </c>
      <c r="N16" s="77" t="s">
        <v>145</v>
      </c>
      <c r="O16" s="77"/>
    </row>
    <row r="17" spans="1:15" ht="16.5" customHeight="1" x14ac:dyDescent="0.2">
      <c r="A17" s="101">
        <v>11</v>
      </c>
      <c r="B17" s="77"/>
      <c r="C17" s="77"/>
      <c r="D17" s="80"/>
      <c r="E17" s="80"/>
      <c r="F17" s="80"/>
      <c r="G17" s="67"/>
      <c r="H17" s="81"/>
      <c r="I17" s="81"/>
      <c r="J17" s="77" t="str">
        <f t="shared" si="0"/>
        <v>-</v>
      </c>
      <c r="K17" s="77" t="str">
        <f t="shared" si="0"/>
        <v>-</v>
      </c>
      <c r="L17" s="77">
        <f t="shared" si="1"/>
        <v>0</v>
      </c>
      <c r="M17" s="77">
        <f t="shared" si="2"/>
        <v>0</v>
      </c>
      <c r="N17" s="77" t="s">
        <v>145</v>
      </c>
      <c r="O17" s="77"/>
    </row>
    <row r="18" spans="1:15" ht="16.5" customHeight="1" x14ac:dyDescent="0.2">
      <c r="A18" s="101">
        <v>12</v>
      </c>
      <c r="B18" s="111"/>
      <c r="C18" s="111"/>
      <c r="D18" s="111"/>
      <c r="E18" s="111"/>
      <c r="F18" s="111"/>
      <c r="G18" s="67"/>
      <c r="H18" s="81"/>
      <c r="I18" s="81"/>
      <c r="J18" s="77" t="str">
        <f t="shared" si="0"/>
        <v>-</v>
      </c>
      <c r="K18" s="77" t="str">
        <f t="shared" si="0"/>
        <v>-</v>
      </c>
      <c r="L18" s="77">
        <f t="shared" si="1"/>
        <v>0</v>
      </c>
      <c r="M18" s="77">
        <f t="shared" si="2"/>
        <v>0</v>
      </c>
      <c r="N18" s="77" t="s">
        <v>145</v>
      </c>
      <c r="O18" s="77"/>
    </row>
    <row r="19" spans="1:15" ht="16.5" customHeight="1" x14ac:dyDescent="0.2">
      <c r="A19" s="101">
        <v>13</v>
      </c>
      <c r="B19" s="77"/>
      <c r="C19" s="77"/>
      <c r="D19" s="80"/>
      <c r="E19" s="80"/>
      <c r="F19" s="80"/>
      <c r="G19" s="67"/>
      <c r="H19" s="81"/>
      <c r="I19" s="81"/>
      <c r="J19" s="77" t="str">
        <f t="shared" si="0"/>
        <v>-</v>
      </c>
      <c r="K19" s="77" t="str">
        <f t="shared" si="0"/>
        <v>-</v>
      </c>
      <c r="L19" s="77">
        <f t="shared" si="1"/>
        <v>0</v>
      </c>
      <c r="M19" s="77">
        <f t="shared" si="2"/>
        <v>0</v>
      </c>
      <c r="N19" s="77" t="s">
        <v>145</v>
      </c>
      <c r="O19" s="77"/>
    </row>
    <row r="20" spans="1:15" ht="16.5" customHeight="1" x14ac:dyDescent="0.2">
      <c r="A20" s="101">
        <v>14</v>
      </c>
      <c r="B20" s="113"/>
      <c r="C20" s="113"/>
      <c r="D20" s="111"/>
      <c r="E20" s="111"/>
      <c r="F20" s="111"/>
      <c r="G20" s="67"/>
      <c r="H20" s="81"/>
      <c r="I20" s="81"/>
      <c r="J20" s="77" t="str">
        <f t="shared" si="0"/>
        <v>-</v>
      </c>
      <c r="K20" s="77" t="str">
        <f t="shared" si="0"/>
        <v>-</v>
      </c>
      <c r="L20" s="77">
        <f t="shared" si="1"/>
        <v>0</v>
      </c>
      <c r="M20" s="77">
        <f t="shared" si="2"/>
        <v>0</v>
      </c>
      <c r="N20" s="77" t="s">
        <v>145</v>
      </c>
      <c r="O20" s="77"/>
    </row>
    <row r="21" spans="1:15" ht="16.5" customHeight="1" x14ac:dyDescent="0.2">
      <c r="A21" s="101">
        <v>15</v>
      </c>
      <c r="B21" s="77"/>
      <c r="C21" s="77"/>
      <c r="D21" s="80"/>
      <c r="E21" s="80"/>
      <c r="F21" s="80"/>
      <c r="G21" s="67"/>
      <c r="H21" s="81"/>
      <c r="I21" s="81"/>
      <c r="J21" s="77" t="str">
        <f t="shared" si="0"/>
        <v>-</v>
      </c>
      <c r="K21" s="77" t="str">
        <f t="shared" si="0"/>
        <v>-</v>
      </c>
      <c r="L21" s="77">
        <f t="shared" si="1"/>
        <v>0</v>
      </c>
      <c r="M21" s="77">
        <f t="shared" si="2"/>
        <v>0</v>
      </c>
      <c r="N21" s="77" t="s">
        <v>145</v>
      </c>
      <c r="O21" s="77"/>
    </row>
    <row r="22" spans="1:15" ht="16.5" customHeight="1" x14ac:dyDescent="0.2">
      <c r="A22" s="101">
        <v>16</v>
      </c>
      <c r="B22" s="113"/>
      <c r="C22" s="113"/>
      <c r="D22" s="111"/>
      <c r="E22" s="111"/>
      <c r="F22" s="111"/>
      <c r="G22" s="67"/>
      <c r="H22" s="81"/>
      <c r="I22" s="81"/>
      <c r="J22" s="77" t="str">
        <f t="shared" si="0"/>
        <v>-</v>
      </c>
      <c r="K22" s="77" t="str">
        <f t="shared" si="0"/>
        <v>-</v>
      </c>
      <c r="L22" s="77">
        <f t="shared" si="1"/>
        <v>0</v>
      </c>
      <c r="M22" s="77">
        <f t="shared" si="2"/>
        <v>0</v>
      </c>
      <c r="N22" s="77" t="s">
        <v>145</v>
      </c>
      <c r="O22" s="77"/>
    </row>
    <row r="23" spans="1:15" ht="16.5" customHeight="1" x14ac:dyDescent="0.2">
      <c r="A23" s="101">
        <v>17</v>
      </c>
      <c r="B23" s="77"/>
      <c r="C23" s="77"/>
      <c r="D23" s="80"/>
      <c r="E23" s="80"/>
      <c r="F23" s="80"/>
      <c r="G23" s="67"/>
      <c r="H23" s="81"/>
      <c r="I23" s="81"/>
      <c r="J23" s="77" t="str">
        <f t="shared" si="0"/>
        <v>-</v>
      </c>
      <c r="K23" s="77" t="str">
        <f t="shared" si="0"/>
        <v>-</v>
      </c>
      <c r="L23" s="77">
        <f t="shared" si="1"/>
        <v>0</v>
      </c>
      <c r="M23" s="77">
        <f t="shared" si="2"/>
        <v>0</v>
      </c>
      <c r="N23" s="77" t="s">
        <v>145</v>
      </c>
      <c r="O23" s="77"/>
    </row>
    <row r="24" spans="1:15" ht="16.5" customHeight="1" x14ac:dyDescent="0.2">
      <c r="A24" s="101">
        <v>18</v>
      </c>
      <c r="B24" s="113"/>
      <c r="C24" s="113"/>
      <c r="D24" s="111"/>
      <c r="E24" s="111"/>
      <c r="F24" s="111"/>
      <c r="G24" s="67"/>
      <c r="H24" s="81"/>
      <c r="I24" s="81"/>
      <c r="J24" s="77" t="str">
        <f t="shared" si="0"/>
        <v>-</v>
      </c>
      <c r="K24" s="77" t="str">
        <f t="shared" si="0"/>
        <v>-</v>
      </c>
      <c r="L24" s="77">
        <f t="shared" si="1"/>
        <v>0</v>
      </c>
      <c r="M24" s="77">
        <f t="shared" si="2"/>
        <v>0</v>
      </c>
      <c r="N24" s="77" t="s">
        <v>145</v>
      </c>
      <c r="O24" s="77"/>
    </row>
    <row r="25" spans="1:15" ht="16.5" customHeight="1" x14ac:dyDescent="0.2">
      <c r="A25" s="101">
        <v>19</v>
      </c>
      <c r="B25" s="77"/>
      <c r="C25" s="77"/>
      <c r="D25" s="80"/>
      <c r="E25" s="80"/>
      <c r="F25" s="80"/>
      <c r="G25" s="67"/>
      <c r="H25" s="81"/>
      <c r="I25" s="81"/>
      <c r="J25" s="77" t="str">
        <f t="shared" si="0"/>
        <v>-</v>
      </c>
      <c r="K25" s="77" t="str">
        <f t="shared" si="0"/>
        <v>-</v>
      </c>
      <c r="L25" s="77">
        <f t="shared" si="1"/>
        <v>0</v>
      </c>
      <c r="M25" s="77">
        <f t="shared" si="2"/>
        <v>0</v>
      </c>
      <c r="N25" s="77" t="s">
        <v>145</v>
      </c>
      <c r="O25" s="77"/>
    </row>
    <row r="26" spans="1:15" ht="16.5" customHeight="1" thickBot="1" x14ac:dyDescent="0.25">
      <c r="A26" s="101">
        <v>20</v>
      </c>
      <c r="B26" s="79"/>
      <c r="C26" s="79"/>
      <c r="D26" s="80"/>
      <c r="E26" s="80"/>
      <c r="F26" s="80"/>
      <c r="G26" s="67"/>
      <c r="H26" s="81"/>
      <c r="I26" s="81"/>
      <c r="J26" s="77" t="str">
        <f t="shared" si="0"/>
        <v>-</v>
      </c>
      <c r="K26" s="77" t="str">
        <f t="shared" si="0"/>
        <v>-</v>
      </c>
      <c r="L26" s="77">
        <f t="shared" si="1"/>
        <v>0</v>
      </c>
      <c r="M26" s="77">
        <f t="shared" si="2"/>
        <v>0</v>
      </c>
      <c r="N26" s="77" t="s">
        <v>145</v>
      </c>
      <c r="O26" s="77"/>
    </row>
    <row r="27" spans="1:15" ht="15.75" thickBot="1" x14ac:dyDescent="0.25">
      <c r="A27" s="172" t="s">
        <v>62</v>
      </c>
      <c r="B27" s="173"/>
      <c r="C27" s="173"/>
      <c r="D27" s="173"/>
      <c r="E27" s="173"/>
      <c r="F27" s="173"/>
      <c r="G27" s="174"/>
      <c r="H27" s="86">
        <f>J27</f>
        <v>0</v>
      </c>
      <c r="I27" s="86">
        <f>K27</f>
        <v>0</v>
      </c>
      <c r="J27" s="82">
        <f t="shared" ref="J27:O27" si="3">SUM(J7:J26)</f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  <c r="O27" s="82">
        <f t="shared" si="3"/>
        <v>0</v>
      </c>
    </row>
    <row r="28" spans="1:15" ht="15.75" thickBot="1" x14ac:dyDescent="0.25">
      <c r="A28" s="172" t="s">
        <v>63</v>
      </c>
      <c r="B28" s="173"/>
      <c r="C28" s="173"/>
      <c r="D28" s="173"/>
      <c r="E28" s="173"/>
      <c r="F28" s="173"/>
      <c r="G28" s="174"/>
      <c r="H28" s="86">
        <f>L27</f>
        <v>0</v>
      </c>
      <c r="I28" s="86">
        <f>M27</f>
        <v>0</v>
      </c>
      <c r="J28" s="71"/>
      <c r="K28" s="72"/>
      <c r="L28" s="71"/>
      <c r="M28" s="72"/>
      <c r="N28" s="72"/>
      <c r="O28" s="72"/>
    </row>
    <row r="29" spans="1:15" ht="19.5" customHeight="1" thickBot="1" x14ac:dyDescent="0.25">
      <c r="A29" s="175" t="s">
        <v>78</v>
      </c>
      <c r="B29" s="176"/>
      <c r="C29" s="176"/>
      <c r="D29" s="176"/>
      <c r="E29" s="176"/>
      <c r="F29" s="176"/>
      <c r="G29" s="177"/>
      <c r="H29" s="87">
        <f>SUM(H7:H26)</f>
        <v>0</v>
      </c>
      <c r="I29" s="87">
        <f>SUM(I7:I26)</f>
        <v>0</v>
      </c>
    </row>
    <row r="30" spans="1:15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2"/>
      <c r="H30" s="93"/>
      <c r="I30" s="94">
        <f>H27-I27</f>
        <v>0</v>
      </c>
    </row>
    <row r="31" spans="1:15" ht="15.75" customHeight="1" x14ac:dyDescent="0.2">
      <c r="A31" s="92" t="s">
        <v>149</v>
      </c>
      <c r="I31" s="94">
        <f>H28-I28</f>
        <v>0</v>
      </c>
    </row>
    <row r="32" spans="1:15" ht="15.75" customHeight="1" x14ac:dyDescent="0.2">
      <c r="H32" s="83"/>
      <c r="I32" s="83"/>
      <c r="J32" s="83"/>
      <c r="K32" s="83"/>
      <c r="L32" s="83"/>
      <c r="M32" s="83"/>
    </row>
    <row r="33" spans="8:9" ht="15.75" customHeight="1" x14ac:dyDescent="0.2">
      <c r="H33" s="85"/>
      <c r="I33" s="85"/>
    </row>
    <row r="34" spans="8:9" ht="15.75" customHeight="1" x14ac:dyDescent="0.2">
      <c r="H34" s="84"/>
      <c r="I34" s="84"/>
    </row>
    <row r="35" spans="8:9" ht="15.75" customHeight="1" x14ac:dyDescent="0.2"/>
    <row r="36" spans="8:9" ht="15.75" customHeight="1" x14ac:dyDescent="0.2"/>
  </sheetData>
  <mergeCells count="3">
    <mergeCell ref="A27:G27"/>
    <mergeCell ref="A28:G28"/>
    <mergeCell ref="A29:G29"/>
  </mergeCells>
  <conditionalFormatting sqref="I30:I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N7:N26">
      <formula1>"áno,nie"</formula1>
    </dataValidation>
  </dataValidations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10" sqref="C10"/>
    </sheetView>
  </sheetViews>
  <sheetFormatPr defaultColWidth="9.140625" defaultRowHeight="15" x14ac:dyDescent="0.25"/>
  <cols>
    <col min="1" max="1" width="9.140625" style="51"/>
    <col min="2" max="2" width="20.42578125" style="50" customWidth="1"/>
    <col min="3" max="3" width="23.28515625" style="45" bestFit="1" customWidth="1"/>
    <col min="4" max="5" width="17.140625" style="45" customWidth="1"/>
    <col min="6" max="6" width="14.28515625" style="45" customWidth="1"/>
    <col min="7" max="7" width="14.140625" style="66" customWidth="1"/>
    <col min="8" max="8" width="9.140625" style="45"/>
    <col min="9" max="9" width="19.42578125" style="45" bestFit="1" customWidth="1"/>
    <col min="10" max="10" width="15" style="45" customWidth="1"/>
    <col min="11" max="11" width="16.85546875" style="45" customWidth="1"/>
    <col min="12" max="12" width="17" style="45" customWidth="1"/>
    <col min="13" max="13" width="20.85546875" style="45" customWidth="1"/>
    <col min="14" max="16384" width="9.140625" style="45"/>
  </cols>
  <sheetData>
    <row r="1" spans="1:16" ht="20.25" thickTop="1" thickBot="1" x14ac:dyDescent="0.35">
      <c r="B1" s="188" t="s">
        <v>52</v>
      </c>
      <c r="C1" s="189"/>
      <c r="D1" s="189"/>
      <c r="E1" s="189"/>
      <c r="F1" s="189"/>
      <c r="G1" s="190"/>
      <c r="I1" s="185" t="s">
        <v>51</v>
      </c>
      <c r="J1" s="186"/>
      <c r="K1" s="186"/>
      <c r="L1" s="186"/>
      <c r="M1" s="187"/>
    </row>
    <row r="2" spans="1:16" s="49" customFormat="1" ht="76.5" thickTop="1" thickBot="1" x14ac:dyDescent="0.25">
      <c r="B2" s="52" t="s">
        <v>50</v>
      </c>
      <c r="C2" s="52" t="s">
        <v>53</v>
      </c>
      <c r="D2" s="52" t="s">
        <v>48</v>
      </c>
      <c r="E2" s="52" t="s">
        <v>59</v>
      </c>
      <c r="F2" s="52" t="s">
        <v>47</v>
      </c>
      <c r="G2" s="62" t="s">
        <v>46</v>
      </c>
      <c r="I2" s="49" t="s">
        <v>50</v>
      </c>
      <c r="J2" s="49" t="s">
        <v>49</v>
      </c>
      <c r="K2" s="49" t="s">
        <v>48</v>
      </c>
      <c r="L2" s="49" t="s">
        <v>47</v>
      </c>
      <c r="M2" s="49" t="s">
        <v>46</v>
      </c>
    </row>
    <row r="3" spans="1:16" ht="30.75" thickTop="1" x14ac:dyDescent="0.25">
      <c r="A3" s="191">
        <v>1</v>
      </c>
      <c r="B3" s="192" t="s">
        <v>45</v>
      </c>
      <c r="C3" s="57" t="s">
        <v>54</v>
      </c>
      <c r="D3" s="61">
        <v>1000</v>
      </c>
      <c r="E3" s="58">
        <v>3000</v>
      </c>
      <c r="F3" s="58">
        <f>D3*E3</f>
        <v>3000000</v>
      </c>
      <c r="G3" s="63">
        <f>SUM(F3:F6)</f>
        <v>3495000</v>
      </c>
      <c r="I3" s="47" t="str">
        <f>B3</f>
        <v>S. r. o.</v>
      </c>
      <c r="J3" s="46">
        <f>D3</f>
        <v>1000</v>
      </c>
      <c r="K3" s="46">
        <v>0</v>
      </c>
      <c r="L3" s="46">
        <f>J3*K3</f>
        <v>0</v>
      </c>
      <c r="M3" s="48">
        <f>SUM(L3:L5)</f>
        <v>362500</v>
      </c>
    </row>
    <row r="4" spans="1:16" ht="30" x14ac:dyDescent="0.25">
      <c r="A4" s="191"/>
      <c r="B4" s="193"/>
      <c r="C4" s="53" t="s">
        <v>55</v>
      </c>
      <c r="D4" s="60">
        <v>0</v>
      </c>
      <c r="E4" s="58">
        <f>E3</f>
        <v>3000</v>
      </c>
      <c r="F4" s="55">
        <f>D4*E4</f>
        <v>0</v>
      </c>
      <c r="G4" s="64"/>
      <c r="I4" s="47">
        <f>B4</f>
        <v>0</v>
      </c>
      <c r="J4" s="46">
        <f>D4</f>
        <v>0</v>
      </c>
      <c r="K4" s="46">
        <v>20</v>
      </c>
      <c r="L4" s="46">
        <f>J4*K4</f>
        <v>0</v>
      </c>
      <c r="M4" s="46"/>
    </row>
    <row r="5" spans="1:16" ht="30" x14ac:dyDescent="0.25">
      <c r="A5" s="191"/>
      <c r="B5" s="193"/>
      <c r="C5" s="53" t="s">
        <v>56</v>
      </c>
      <c r="D5" s="60">
        <v>145</v>
      </c>
      <c r="E5" s="58">
        <f>E3</f>
        <v>3000</v>
      </c>
      <c r="F5" s="55">
        <f>D5*E5</f>
        <v>435000</v>
      </c>
      <c r="G5" s="64"/>
      <c r="I5" s="47">
        <f>B5</f>
        <v>0</v>
      </c>
      <c r="J5" s="46">
        <f>D5</f>
        <v>145</v>
      </c>
      <c r="K5" s="46">
        <v>2500</v>
      </c>
      <c r="L5" s="46">
        <f>J5*K5</f>
        <v>362500</v>
      </c>
      <c r="M5" s="46"/>
    </row>
    <row r="6" spans="1:16" x14ac:dyDescent="0.25">
      <c r="A6" s="191"/>
      <c r="B6" s="193"/>
      <c r="C6" s="54" t="s">
        <v>57</v>
      </c>
      <c r="D6" s="60">
        <v>20</v>
      </c>
      <c r="E6" s="58">
        <f>E5</f>
        <v>3000</v>
      </c>
      <c r="F6" s="55">
        <f>D6*E6</f>
        <v>60000</v>
      </c>
      <c r="G6" s="64"/>
      <c r="I6" s="47"/>
      <c r="J6" s="46"/>
      <c r="K6" s="46"/>
      <c r="L6" s="46"/>
      <c r="M6" s="46"/>
    </row>
    <row r="7" spans="1:16" x14ac:dyDescent="0.25">
      <c r="A7" s="191"/>
      <c r="B7" s="193"/>
      <c r="C7" s="59" t="s">
        <v>58</v>
      </c>
      <c r="D7" s="60">
        <f>SUM(D3:D6)</f>
        <v>1165</v>
      </c>
      <c r="E7" s="58">
        <f>E6</f>
        <v>3000</v>
      </c>
      <c r="F7" s="55">
        <f>SUM(F3:F6)</f>
        <v>3495000</v>
      </c>
      <c r="G7" s="65"/>
    </row>
    <row r="8" spans="1:16" ht="30" x14ac:dyDescent="0.25">
      <c r="A8" s="191">
        <v>2</v>
      </c>
      <c r="B8" s="191" t="s">
        <v>60</v>
      </c>
      <c r="C8" s="53" t="s">
        <v>54</v>
      </c>
      <c r="D8" s="56"/>
      <c r="E8" s="56"/>
      <c r="F8" s="56"/>
    </row>
    <row r="9" spans="1:16" ht="30" x14ac:dyDescent="0.25">
      <c r="A9" s="191"/>
      <c r="B9" s="191"/>
      <c r="C9" s="53" t="s">
        <v>55</v>
      </c>
      <c r="D9" s="56"/>
      <c r="E9" s="56"/>
      <c r="F9" s="56"/>
    </row>
    <row r="10" spans="1:16" ht="30" x14ac:dyDescent="0.25">
      <c r="A10" s="191"/>
      <c r="B10" s="191"/>
      <c r="C10" s="53" t="s">
        <v>56</v>
      </c>
      <c r="D10" s="56"/>
      <c r="E10" s="56"/>
      <c r="F10" s="56"/>
      <c r="L10" s="45" t="s">
        <v>28</v>
      </c>
      <c r="O10" s="45" t="s">
        <v>32</v>
      </c>
      <c r="P10" s="45" t="s">
        <v>23</v>
      </c>
    </row>
    <row r="11" spans="1:16" x14ac:dyDescent="0.25">
      <c r="A11" s="191"/>
      <c r="B11" s="191"/>
      <c r="C11" s="54" t="s">
        <v>57</v>
      </c>
      <c r="D11" s="56"/>
      <c r="E11" s="56"/>
      <c r="F11" s="56"/>
      <c r="L11" s="45" t="s">
        <v>44</v>
      </c>
      <c r="O11" s="45">
        <v>0</v>
      </c>
      <c r="P11" s="45">
        <v>0</v>
      </c>
    </row>
    <row r="12" spans="1:16" x14ac:dyDescent="0.25">
      <c r="A12" s="191"/>
      <c r="B12" s="191"/>
      <c r="C12" s="59" t="s">
        <v>58</v>
      </c>
      <c r="D12" s="56"/>
      <c r="E12" s="56"/>
      <c r="F12" s="56"/>
      <c r="L12" s="45" t="s">
        <v>43</v>
      </c>
      <c r="O12" s="45">
        <v>0</v>
      </c>
      <c r="P12" s="45">
        <v>0</v>
      </c>
    </row>
    <row r="13" spans="1:16" x14ac:dyDescent="0.25">
      <c r="L13" s="45" t="s">
        <v>42</v>
      </c>
      <c r="O13" s="45">
        <v>0</v>
      </c>
      <c r="P13" s="45">
        <v>0</v>
      </c>
    </row>
    <row r="14" spans="1:16" x14ac:dyDescent="0.25">
      <c r="L14" s="45" t="s">
        <v>41</v>
      </c>
      <c r="O14" s="45">
        <v>0</v>
      </c>
      <c r="P14" s="45">
        <v>0</v>
      </c>
    </row>
  </sheetData>
  <mergeCells count="6">
    <mergeCell ref="I1:M1"/>
    <mergeCell ref="B1:G1"/>
    <mergeCell ref="A3:A7"/>
    <mergeCell ref="B3:B7"/>
    <mergeCell ref="A8:A12"/>
    <mergeCell ref="B8:B12"/>
  </mergeCells>
  <pageMargins left="0.7" right="0.7" top="0.75" bottom="0.75" header="0.3" footer="0.3"/>
  <pageSetup paperSize="9" orientation="portrait" r:id="rId1"/>
  <ignoredErrors>
    <ignoredError sqref="E5 E7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F12" sqref="F12"/>
    </sheetView>
  </sheetViews>
  <sheetFormatPr defaultRowHeight="12.75" x14ac:dyDescent="0.2"/>
  <cols>
    <col min="2" max="2" width="39" style="12" bestFit="1" customWidth="1"/>
    <col min="3" max="3" width="23.85546875" customWidth="1"/>
  </cols>
  <sheetData>
    <row r="2" spans="2:3" x14ac:dyDescent="0.2">
      <c r="B2" s="9" t="s">
        <v>40</v>
      </c>
      <c r="C2" s="1">
        <v>0</v>
      </c>
    </row>
    <row r="3" spans="2:3" x14ac:dyDescent="0.2">
      <c r="B3" s="9" t="s">
        <v>16</v>
      </c>
      <c r="C3" s="3">
        <v>300</v>
      </c>
    </row>
    <row r="4" spans="2:3" x14ac:dyDescent="0.2">
      <c r="B4" s="9" t="s">
        <v>17</v>
      </c>
      <c r="C4" s="3">
        <v>460</v>
      </c>
    </row>
    <row r="5" spans="2:3" x14ac:dyDescent="0.2">
      <c r="B5" s="9" t="s">
        <v>22</v>
      </c>
      <c r="C5" s="3">
        <v>60</v>
      </c>
    </row>
    <row r="6" spans="2:3" x14ac:dyDescent="0.2">
      <c r="B6" s="9" t="s">
        <v>25</v>
      </c>
      <c r="C6" s="3">
        <v>60</v>
      </c>
    </row>
    <row r="7" spans="2:3" x14ac:dyDescent="0.2">
      <c r="B7" s="9" t="s">
        <v>18</v>
      </c>
      <c r="C7" s="3">
        <v>100</v>
      </c>
    </row>
    <row r="8" spans="2:3" x14ac:dyDescent="0.2">
      <c r="B8" s="9" t="s">
        <v>19</v>
      </c>
      <c r="C8" s="3">
        <v>50</v>
      </c>
    </row>
    <row r="9" spans="2:3" x14ac:dyDescent="0.2">
      <c r="B9" s="9" t="s">
        <v>20</v>
      </c>
      <c r="C9" s="3">
        <v>30</v>
      </c>
    </row>
    <row r="10" spans="2:3" x14ac:dyDescent="0.2">
      <c r="B10" s="9" t="s">
        <v>27</v>
      </c>
      <c r="C10" s="3">
        <v>220</v>
      </c>
    </row>
    <row r="11" spans="2:3" x14ac:dyDescent="0.2">
      <c r="B11" s="9" t="s">
        <v>26</v>
      </c>
      <c r="C11" s="3">
        <v>650</v>
      </c>
    </row>
    <row r="12" spans="2:3" x14ac:dyDescent="0.2">
      <c r="B12" s="9" t="s">
        <v>21</v>
      </c>
      <c r="C12" s="3">
        <v>200</v>
      </c>
    </row>
    <row r="13" spans="2:3" x14ac:dyDescent="0.2">
      <c r="B13" s="9" t="s">
        <v>14</v>
      </c>
      <c r="C13" s="3">
        <v>0</v>
      </c>
    </row>
    <row r="16" spans="2:3" x14ac:dyDescent="0.2">
      <c r="B16" s="10" t="s">
        <v>1</v>
      </c>
      <c r="C16" s="2" t="s">
        <v>2</v>
      </c>
    </row>
    <row r="17" spans="2:3" x14ac:dyDescent="0.2">
      <c r="B17" s="11" t="s">
        <v>39</v>
      </c>
      <c r="C17" s="2"/>
    </row>
    <row r="18" spans="2:3" x14ac:dyDescent="0.2">
      <c r="B18" s="9" t="s">
        <v>3</v>
      </c>
      <c r="C18" s="1">
        <v>1</v>
      </c>
    </row>
    <row r="19" spans="2:3" x14ac:dyDescent="0.2">
      <c r="B19" s="9" t="s">
        <v>5</v>
      </c>
      <c r="C19" s="1">
        <v>2</v>
      </c>
    </row>
    <row r="20" spans="2:3" x14ac:dyDescent="0.2">
      <c r="B20" s="9" t="s">
        <v>7</v>
      </c>
      <c r="C20" s="1">
        <v>3</v>
      </c>
    </row>
    <row r="21" spans="2:3" ht="12.75" customHeight="1" x14ac:dyDescent="0.2">
      <c r="B21" s="9" t="s">
        <v>9</v>
      </c>
      <c r="C21" s="1">
        <v>4</v>
      </c>
    </row>
    <row r="22" spans="2:3" ht="12.75" customHeight="1" x14ac:dyDescent="0.2">
      <c r="B22" s="9" t="s">
        <v>10</v>
      </c>
      <c r="C22" s="1">
        <v>12</v>
      </c>
    </row>
    <row r="23" spans="2:3" x14ac:dyDescent="0.2">
      <c r="B23" s="9" t="s">
        <v>4</v>
      </c>
      <c r="C23" s="1">
        <v>0.5</v>
      </c>
    </row>
    <row r="24" spans="2:3" x14ac:dyDescent="0.2">
      <c r="B24" s="9" t="s">
        <v>6</v>
      </c>
      <c r="C24" s="1">
        <v>0.33</v>
      </c>
    </row>
    <row r="25" spans="2:3" x14ac:dyDescent="0.2">
      <c r="B25" s="9" t="s">
        <v>8</v>
      </c>
      <c r="C25" s="1">
        <v>0.25</v>
      </c>
    </row>
    <row r="26" spans="2:3" x14ac:dyDescent="0.2">
      <c r="B26" s="9" t="s">
        <v>11</v>
      </c>
      <c r="C26" s="1">
        <v>0.2</v>
      </c>
    </row>
    <row r="27" spans="2:3" x14ac:dyDescent="0.2">
      <c r="B27" s="9" t="s">
        <v>12</v>
      </c>
      <c r="C27" s="1">
        <v>0.1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B7" sqref="B7"/>
    </sheetView>
  </sheetViews>
  <sheetFormatPr defaultRowHeight="12.75" x14ac:dyDescent="0.2"/>
  <cols>
    <col min="1" max="1" width="11.140625" customWidth="1"/>
    <col min="2" max="2" width="12.85546875" customWidth="1"/>
    <col min="3" max="3" width="14.85546875" customWidth="1"/>
    <col min="4" max="5" width="12.85546875" customWidth="1"/>
    <col min="6" max="6" width="20.140625" customWidth="1"/>
    <col min="7" max="8" width="19.42578125" customWidth="1"/>
    <col min="9" max="9" width="16.42578125" bestFit="1" customWidth="1"/>
    <col min="10" max="10" width="15.5703125" bestFit="1" customWidth="1"/>
    <col min="11" max="11" width="16.42578125" bestFit="1" customWidth="1"/>
    <col min="12" max="13" width="16.7109375" customWidth="1"/>
  </cols>
  <sheetData>
    <row r="1" spans="1:13" ht="26.25" x14ac:dyDescent="0.4">
      <c r="A1" s="120" t="s">
        <v>135</v>
      </c>
    </row>
    <row r="2" spans="1:13" ht="20.25" x14ac:dyDescent="0.3">
      <c r="A2" s="122" t="s">
        <v>137</v>
      </c>
      <c r="C2" s="123" t="s">
        <v>86</v>
      </c>
    </row>
    <row r="3" spans="1:13" ht="20.25" x14ac:dyDescent="0.3">
      <c r="A3" s="125" t="s">
        <v>138</v>
      </c>
      <c r="C3" s="124">
        <v>2021</v>
      </c>
    </row>
    <row r="4" spans="1:13" ht="20.25" x14ac:dyDescent="0.3">
      <c r="A4" s="125" t="s">
        <v>150</v>
      </c>
      <c r="C4" s="126">
        <f>'Virtuálny účet detailný prehľad'!C4</f>
        <v>44440</v>
      </c>
    </row>
    <row r="5" spans="1:13" ht="13.5" thickBot="1" x14ac:dyDescent="0.25"/>
    <row r="6" spans="1:13" ht="49.5" customHeight="1" x14ac:dyDescent="0.2">
      <c r="A6" s="68" t="s">
        <v>61</v>
      </c>
      <c r="B6" s="78" t="s">
        <v>64</v>
      </c>
      <c r="C6" s="69" t="s">
        <v>139</v>
      </c>
      <c r="D6" s="69" t="s">
        <v>134</v>
      </c>
      <c r="E6" s="112" t="s">
        <v>136</v>
      </c>
      <c r="F6" s="69" t="s">
        <v>65</v>
      </c>
      <c r="G6" s="96" t="s">
        <v>81</v>
      </c>
      <c r="H6" s="97" t="s">
        <v>82</v>
      </c>
      <c r="I6" s="76" t="s">
        <v>74</v>
      </c>
      <c r="J6" s="74" t="s">
        <v>75</v>
      </c>
      <c r="K6" s="76" t="s">
        <v>76</v>
      </c>
      <c r="L6" s="74" t="s">
        <v>146</v>
      </c>
      <c r="M6" s="103" t="s">
        <v>147</v>
      </c>
    </row>
    <row r="7" spans="1:13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 t="s">
        <v>145</v>
      </c>
      <c r="M7" s="77"/>
    </row>
    <row r="8" spans="1:13" ht="16.5" customHeight="1" x14ac:dyDescent="0.2">
      <c r="A8" s="75">
        <v>2</v>
      </c>
      <c r="B8" s="77"/>
      <c r="C8" s="77"/>
      <c r="D8" s="77"/>
      <c r="E8" s="77"/>
      <c r="F8" s="77"/>
      <c r="G8" s="98"/>
      <c r="H8" s="98"/>
      <c r="I8" s="77" t="str">
        <f t="shared" ref="I8:I26" si="0">IF($F8=2021,G8,"-")</f>
        <v>-</v>
      </c>
      <c r="J8" s="77" t="str">
        <f t="shared" ref="J8:J26" si="1">IF($F8=2021,H8,"-")</f>
        <v>-</v>
      </c>
      <c r="K8" s="77">
        <f t="shared" ref="K8:K26" si="2">IF($F8=2021,"-",2*G8)</f>
        <v>0</v>
      </c>
      <c r="L8" s="77" t="s">
        <v>145</v>
      </c>
      <c r="M8" s="77"/>
    </row>
    <row r="9" spans="1:13" ht="16.5" customHeight="1" x14ac:dyDescent="0.2">
      <c r="A9" s="75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1"/>
        <v>-</v>
      </c>
      <c r="K9" s="77">
        <f t="shared" si="2"/>
        <v>0</v>
      </c>
      <c r="L9" s="77" t="s">
        <v>145</v>
      </c>
      <c r="M9" s="77"/>
    </row>
    <row r="10" spans="1:13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1"/>
        <v>-</v>
      </c>
      <c r="K10" s="77">
        <f t="shared" si="2"/>
        <v>0</v>
      </c>
      <c r="L10" s="77" t="s">
        <v>145</v>
      </c>
      <c r="M10" s="77"/>
    </row>
    <row r="11" spans="1:13" ht="16.5" customHeight="1" x14ac:dyDescent="0.2">
      <c r="A11" s="101">
        <v>5</v>
      </c>
      <c r="B11" s="80"/>
      <c r="C11" s="80"/>
      <c r="D11" s="80"/>
      <c r="E11" s="67"/>
      <c r="F11" s="77"/>
      <c r="G11" s="81"/>
      <c r="H11" s="81"/>
      <c r="I11" s="77" t="str">
        <f t="shared" si="0"/>
        <v>-</v>
      </c>
      <c r="J11" s="77" t="str">
        <f t="shared" si="1"/>
        <v>-</v>
      </c>
      <c r="K11" s="77">
        <f t="shared" si="2"/>
        <v>0</v>
      </c>
      <c r="L11" s="77" t="s">
        <v>145</v>
      </c>
      <c r="M11" s="77"/>
    </row>
    <row r="12" spans="1:13" ht="16.5" customHeight="1" x14ac:dyDescent="0.2">
      <c r="A12" s="101">
        <v>6</v>
      </c>
      <c r="B12" s="80"/>
      <c r="C12" s="118"/>
      <c r="D12" s="118"/>
      <c r="E12" s="77"/>
      <c r="F12" s="77"/>
      <c r="G12" s="81"/>
      <c r="H12" s="81"/>
      <c r="I12" s="77" t="str">
        <f t="shared" si="0"/>
        <v>-</v>
      </c>
      <c r="J12" s="77" t="str">
        <f t="shared" si="1"/>
        <v>-</v>
      </c>
      <c r="K12" s="77">
        <f t="shared" si="2"/>
        <v>0</v>
      </c>
      <c r="L12" s="77" t="s">
        <v>145</v>
      </c>
      <c r="M12" s="77"/>
    </row>
    <row r="13" spans="1:13" ht="16.5" customHeight="1" x14ac:dyDescent="0.2">
      <c r="A13" s="101">
        <v>7</v>
      </c>
      <c r="B13" s="77"/>
      <c r="C13" s="80"/>
      <c r="D13" s="118"/>
      <c r="E13" s="118"/>
      <c r="F13" s="77"/>
      <c r="G13" s="81"/>
      <c r="H13" s="81"/>
      <c r="I13" s="77" t="str">
        <f t="shared" si="0"/>
        <v>-</v>
      </c>
      <c r="J13" s="77" t="str">
        <f t="shared" si="1"/>
        <v>-</v>
      </c>
      <c r="K13" s="77">
        <f t="shared" si="2"/>
        <v>0</v>
      </c>
      <c r="L13" s="77" t="s">
        <v>145</v>
      </c>
      <c r="M13" s="77"/>
    </row>
    <row r="14" spans="1:13" ht="16.5" customHeight="1" x14ac:dyDescent="0.2">
      <c r="A14" s="101">
        <v>8</v>
      </c>
      <c r="B14" s="77"/>
      <c r="C14" s="80"/>
      <c r="D14" s="118"/>
      <c r="E14" s="118"/>
      <c r="F14" s="77"/>
      <c r="G14" s="81"/>
      <c r="H14" s="81"/>
      <c r="I14" s="77" t="str">
        <f t="shared" si="0"/>
        <v>-</v>
      </c>
      <c r="J14" s="77" t="str">
        <f t="shared" si="1"/>
        <v>-</v>
      </c>
      <c r="K14" s="77">
        <f t="shared" si="2"/>
        <v>0</v>
      </c>
      <c r="L14" s="77" t="s">
        <v>145</v>
      </c>
      <c r="M14" s="77"/>
    </row>
    <row r="15" spans="1:13" ht="16.5" customHeight="1" x14ac:dyDescent="0.2">
      <c r="A15" s="101">
        <v>9</v>
      </c>
      <c r="B15" s="77"/>
      <c r="C15" s="80"/>
      <c r="D15" s="118"/>
      <c r="E15" s="118"/>
      <c r="F15" s="77"/>
      <c r="G15" s="81"/>
      <c r="H15" s="81"/>
      <c r="I15" s="77" t="str">
        <f t="shared" si="0"/>
        <v>-</v>
      </c>
      <c r="J15" s="77" t="str">
        <f t="shared" si="1"/>
        <v>-</v>
      </c>
      <c r="K15" s="77">
        <f t="shared" si="2"/>
        <v>0</v>
      </c>
      <c r="L15" s="77" t="s">
        <v>145</v>
      </c>
      <c r="M15" s="77"/>
    </row>
    <row r="16" spans="1:13" ht="16.5" customHeight="1" x14ac:dyDescent="0.2">
      <c r="A16" s="101">
        <v>10</v>
      </c>
      <c r="B16" s="77"/>
      <c r="C16" s="80"/>
      <c r="D16" s="118"/>
      <c r="E16" s="118"/>
      <c r="F16" s="77"/>
      <c r="G16" s="81"/>
      <c r="H16" s="81"/>
      <c r="I16" s="77" t="str">
        <f t="shared" si="0"/>
        <v>-</v>
      </c>
      <c r="J16" s="77" t="str">
        <f t="shared" si="1"/>
        <v>-</v>
      </c>
      <c r="K16" s="77">
        <f t="shared" si="2"/>
        <v>0</v>
      </c>
      <c r="L16" s="77" t="s">
        <v>145</v>
      </c>
      <c r="M16" s="77"/>
    </row>
    <row r="17" spans="1:13" ht="16.5" customHeight="1" x14ac:dyDescent="0.2">
      <c r="A17" s="101">
        <v>11</v>
      </c>
      <c r="B17" s="118"/>
      <c r="C17" s="80"/>
      <c r="D17" s="118"/>
      <c r="E17" s="118"/>
      <c r="F17" s="77"/>
      <c r="G17" s="81"/>
      <c r="H17" s="81"/>
      <c r="I17" s="77" t="str">
        <f t="shared" si="0"/>
        <v>-</v>
      </c>
      <c r="J17" s="77" t="str">
        <f t="shared" si="1"/>
        <v>-</v>
      </c>
      <c r="K17" s="77">
        <f t="shared" si="2"/>
        <v>0</v>
      </c>
      <c r="L17" s="77" t="s">
        <v>145</v>
      </c>
      <c r="M17" s="77"/>
    </row>
    <row r="18" spans="1:13" ht="16.5" customHeight="1" x14ac:dyDescent="0.2">
      <c r="A18" s="101">
        <v>12</v>
      </c>
      <c r="B18" s="118"/>
      <c r="C18" s="80"/>
      <c r="D18" s="118"/>
      <c r="E18" s="118"/>
      <c r="F18" s="77"/>
      <c r="G18" s="81"/>
      <c r="H18" s="81"/>
      <c r="I18" s="77" t="str">
        <f t="shared" si="0"/>
        <v>-</v>
      </c>
      <c r="J18" s="77" t="str">
        <f t="shared" si="1"/>
        <v>-</v>
      </c>
      <c r="K18" s="77">
        <f t="shared" si="2"/>
        <v>0</v>
      </c>
      <c r="L18" s="77" t="s">
        <v>145</v>
      </c>
      <c r="M18" s="77"/>
    </row>
    <row r="19" spans="1:13" ht="16.5" customHeight="1" x14ac:dyDescent="0.2">
      <c r="A19" s="101">
        <v>13</v>
      </c>
      <c r="B19" s="77"/>
      <c r="C19" s="80"/>
      <c r="D19" s="118"/>
      <c r="E19" s="118"/>
      <c r="F19" s="77"/>
      <c r="G19" s="81"/>
      <c r="H19" s="81"/>
      <c r="I19" s="77" t="str">
        <f t="shared" si="0"/>
        <v>-</v>
      </c>
      <c r="J19" s="77" t="str">
        <f t="shared" si="1"/>
        <v>-</v>
      </c>
      <c r="K19" s="77">
        <f t="shared" si="2"/>
        <v>0</v>
      </c>
      <c r="L19" s="77" t="s">
        <v>145</v>
      </c>
      <c r="M19" s="77"/>
    </row>
    <row r="20" spans="1:13" ht="16.5" customHeight="1" x14ac:dyDescent="0.2">
      <c r="A20" s="101">
        <v>14</v>
      </c>
      <c r="B20" s="77"/>
      <c r="C20" s="80"/>
      <c r="D20" s="118"/>
      <c r="E20" s="118"/>
      <c r="F20" s="77"/>
      <c r="G20" s="81"/>
      <c r="H20" s="81"/>
      <c r="I20" s="77" t="str">
        <f t="shared" si="0"/>
        <v>-</v>
      </c>
      <c r="J20" s="77" t="str">
        <f t="shared" si="1"/>
        <v>-</v>
      </c>
      <c r="K20" s="77">
        <f t="shared" si="2"/>
        <v>0</v>
      </c>
      <c r="L20" s="77" t="s">
        <v>145</v>
      </c>
      <c r="M20" s="77"/>
    </row>
    <row r="21" spans="1:13" ht="16.5" customHeight="1" x14ac:dyDescent="0.2">
      <c r="A21" s="101">
        <v>15</v>
      </c>
      <c r="B21" s="77"/>
      <c r="C21" s="80"/>
      <c r="D21" s="118"/>
      <c r="E21" s="118"/>
      <c r="F21" s="77"/>
      <c r="G21" s="81"/>
      <c r="H21" s="81"/>
      <c r="I21" s="77" t="str">
        <f t="shared" si="0"/>
        <v>-</v>
      </c>
      <c r="J21" s="77" t="str">
        <f t="shared" si="1"/>
        <v>-</v>
      </c>
      <c r="K21" s="77">
        <f t="shared" si="2"/>
        <v>0</v>
      </c>
      <c r="L21" s="77" t="s">
        <v>145</v>
      </c>
      <c r="M21" s="77"/>
    </row>
    <row r="22" spans="1:13" ht="16.5" customHeight="1" x14ac:dyDescent="0.2">
      <c r="A22" s="101">
        <v>16</v>
      </c>
      <c r="B22" s="77"/>
      <c r="C22" s="80"/>
      <c r="D22" s="118"/>
      <c r="E22" s="118"/>
      <c r="F22" s="77"/>
      <c r="G22" s="81"/>
      <c r="H22" s="81"/>
      <c r="I22" s="77" t="str">
        <f t="shared" si="0"/>
        <v>-</v>
      </c>
      <c r="J22" s="77" t="str">
        <f t="shared" si="1"/>
        <v>-</v>
      </c>
      <c r="K22" s="77">
        <f t="shared" si="2"/>
        <v>0</v>
      </c>
      <c r="L22" s="77" t="s">
        <v>145</v>
      </c>
      <c r="M22" s="77"/>
    </row>
    <row r="23" spans="1:13" ht="16.5" customHeight="1" x14ac:dyDescent="0.2">
      <c r="A23" s="101">
        <v>17</v>
      </c>
      <c r="B23" s="77"/>
      <c r="C23" s="80"/>
      <c r="D23" s="118"/>
      <c r="E23" s="118"/>
      <c r="F23" s="77"/>
      <c r="G23" s="81"/>
      <c r="H23" s="81"/>
      <c r="I23" s="77" t="str">
        <f t="shared" si="0"/>
        <v>-</v>
      </c>
      <c r="J23" s="77" t="str">
        <f t="shared" si="1"/>
        <v>-</v>
      </c>
      <c r="K23" s="77">
        <f t="shared" si="2"/>
        <v>0</v>
      </c>
      <c r="L23" s="77" t="s">
        <v>145</v>
      </c>
      <c r="M23" s="77"/>
    </row>
    <row r="24" spans="1:13" ht="16.5" customHeight="1" x14ac:dyDescent="0.2">
      <c r="A24" s="101">
        <v>18</v>
      </c>
      <c r="B24" s="77"/>
      <c r="C24" s="80"/>
      <c r="D24" s="118"/>
      <c r="E24" s="118"/>
      <c r="F24" s="77"/>
      <c r="G24" s="81"/>
      <c r="H24" s="81"/>
      <c r="I24" s="77" t="str">
        <f t="shared" si="0"/>
        <v>-</v>
      </c>
      <c r="J24" s="77" t="str">
        <f t="shared" si="1"/>
        <v>-</v>
      </c>
      <c r="K24" s="77">
        <f t="shared" si="2"/>
        <v>0</v>
      </c>
      <c r="L24" s="77" t="s">
        <v>145</v>
      </c>
      <c r="M24" s="77"/>
    </row>
    <row r="25" spans="1:13" ht="16.5" customHeight="1" x14ac:dyDescent="0.2">
      <c r="A25" s="101">
        <v>19</v>
      </c>
      <c r="B25" s="77"/>
      <c r="C25" s="80"/>
      <c r="D25" s="118"/>
      <c r="E25" s="118"/>
      <c r="F25" s="77"/>
      <c r="G25" s="81"/>
      <c r="H25" s="81"/>
      <c r="I25" s="77" t="str">
        <f t="shared" si="0"/>
        <v>-</v>
      </c>
      <c r="J25" s="77" t="str">
        <f t="shared" si="1"/>
        <v>-</v>
      </c>
      <c r="K25" s="77">
        <f t="shared" si="2"/>
        <v>0</v>
      </c>
      <c r="L25" s="77" t="s">
        <v>145</v>
      </c>
      <c r="M25" s="77"/>
    </row>
    <row r="26" spans="1:13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1"/>
        <v>-</v>
      </c>
      <c r="K26" s="77">
        <f t="shared" si="2"/>
        <v>0</v>
      </c>
      <c r="L26" s="77" t="s">
        <v>145</v>
      </c>
      <c r="M26" s="77"/>
    </row>
    <row r="27" spans="1:13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>SUM(I7:I26)</f>
        <v>0</v>
      </c>
      <c r="J27" s="82">
        <f>SUM(J7:J26)</f>
        <v>0</v>
      </c>
      <c r="K27" s="82">
        <f>SUM(K7:K26)</f>
        <v>0</v>
      </c>
      <c r="L27" s="82">
        <f>SUM(L7:L26)</f>
        <v>0</v>
      </c>
      <c r="M27" s="82">
        <f>SUM(M7:M26)</f>
        <v>0</v>
      </c>
    </row>
    <row r="28" spans="1:13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</row>
    <row r="29" spans="1:13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3" s="12" customFormat="1" ht="17.2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3" ht="17.25" customHeight="1" x14ac:dyDescent="0.2">
      <c r="A31" s="92" t="s">
        <v>149</v>
      </c>
      <c r="B31" s="92"/>
      <c r="C31" s="92"/>
      <c r="D31" s="92"/>
      <c r="E31" s="92"/>
      <c r="F31" s="92"/>
      <c r="G31" s="93"/>
      <c r="H31" s="94">
        <f>G28-H28</f>
        <v>0</v>
      </c>
    </row>
    <row r="32" spans="1:13" ht="13.5" customHeight="1" x14ac:dyDescent="0.2">
      <c r="G32" s="83"/>
      <c r="H32" s="83"/>
      <c r="I32" s="83"/>
      <c r="J32" s="83"/>
      <c r="K32" s="83"/>
      <c r="L32" s="83"/>
      <c r="M32" s="83"/>
    </row>
    <row r="33" spans="7:8" ht="13.5" customHeight="1" x14ac:dyDescent="0.2">
      <c r="G33" s="85"/>
      <c r="H33" s="85"/>
    </row>
    <row r="34" spans="7:8" ht="13.5" customHeight="1" x14ac:dyDescent="0.2">
      <c r="G34" s="84"/>
      <c r="H34" s="84"/>
    </row>
    <row r="35" spans="7:8" ht="13.5" customHeight="1" x14ac:dyDescent="0.2"/>
    <row r="36" spans="7:8" ht="19.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L7:L26">
      <formula1>"áno,nie"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11.42578125" customWidth="1"/>
    <col min="2" max="2" width="12.85546875" customWidth="1"/>
    <col min="3" max="3" width="14.140625" customWidth="1"/>
    <col min="4" max="5" width="12.85546875" customWidth="1"/>
    <col min="6" max="6" width="20.140625" customWidth="1"/>
    <col min="7" max="8" width="19.42578125" customWidth="1"/>
    <col min="9" max="9" width="16.42578125" bestFit="1" customWidth="1"/>
    <col min="10" max="10" width="15.5703125" bestFit="1" customWidth="1"/>
    <col min="11" max="11" width="16.42578125" bestFit="1" customWidth="1"/>
    <col min="12" max="12" width="15.42578125" bestFit="1" customWidth="1"/>
    <col min="13" max="13" width="14.7109375" customWidth="1"/>
    <col min="14" max="14" width="19.710937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83</v>
      </c>
      <c r="D2" s="119"/>
      <c r="E2" s="119"/>
    </row>
    <row r="3" spans="1:14" ht="18" x14ac:dyDescent="0.25">
      <c r="A3" s="121" t="s">
        <v>138</v>
      </c>
      <c r="B3" s="121"/>
      <c r="C3" s="127">
        <v>2021</v>
      </c>
    </row>
    <row r="4" spans="1:14" ht="18" x14ac:dyDescent="0.25">
      <c r="A4" s="121" t="s">
        <v>150</v>
      </c>
      <c r="B4" s="121"/>
      <c r="C4" s="128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139</v>
      </c>
      <c r="D6" s="69" t="s">
        <v>134</v>
      </c>
      <c r="E6" s="112" t="s">
        <v>136</v>
      </c>
      <c r="F6" s="69" t="s">
        <v>65</v>
      </c>
      <c r="G6" s="96" t="s">
        <v>81</v>
      </c>
      <c r="H6" s="97" t="s">
        <v>82</v>
      </c>
      <c r="I6" s="76" t="s">
        <v>74</v>
      </c>
      <c r="J6" s="74" t="s">
        <v>75</v>
      </c>
      <c r="K6" s="76" t="s">
        <v>76</v>
      </c>
      <c r="L6" s="74" t="s">
        <v>77</v>
      </c>
      <c r="M6" s="103" t="s">
        <v>146</v>
      </c>
      <c r="N6" s="103" t="s">
        <v>147</v>
      </c>
    </row>
    <row r="7" spans="1:14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75">
        <v>2</v>
      </c>
      <c r="B8" s="77"/>
      <c r="C8" s="80"/>
      <c r="D8" s="80"/>
      <c r="E8" s="80"/>
      <c r="F8" s="67"/>
      <c r="G8" s="81"/>
      <c r="H8" s="81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75">
        <v>3</v>
      </c>
      <c r="B9" s="77"/>
      <c r="C9" s="80"/>
      <c r="D9" s="80"/>
      <c r="E9" s="80"/>
      <c r="F9" s="67"/>
      <c r="G9" s="81"/>
      <c r="H9" s="81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75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80"/>
      <c r="C11" s="80"/>
      <c r="D11" s="80"/>
      <c r="E11" s="67"/>
      <c r="F11" s="81"/>
      <c r="G11" s="81"/>
      <c r="H11" s="81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77"/>
      <c r="C12" s="77"/>
      <c r="D12" s="77"/>
      <c r="E12" s="67"/>
      <c r="F12" s="81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80"/>
      <c r="C17" s="80"/>
      <c r="D17" s="77"/>
      <c r="E17" s="77"/>
      <c r="F17" s="67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77"/>
      <c r="C18" s="77"/>
      <c r="D18" s="77"/>
      <c r="E18" s="77"/>
      <c r="F18" s="67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ht="18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  <c r="I30" s="85"/>
      <c r="J30" s="85"/>
      <c r="K30" s="85"/>
      <c r="L30" s="85"/>
      <c r="M30" s="85"/>
    </row>
    <row r="31" spans="1:14" ht="18.75" customHeight="1" x14ac:dyDescent="0.2">
      <c r="A31" s="92" t="s">
        <v>149</v>
      </c>
      <c r="B31" s="92"/>
      <c r="C31" s="92"/>
      <c r="D31" s="92"/>
      <c r="E31" s="92"/>
      <c r="F31" s="92"/>
      <c r="G31" s="93"/>
      <c r="H31" s="94">
        <f>G28-H28</f>
        <v>0</v>
      </c>
      <c r="I31" s="85"/>
      <c r="J31" s="85"/>
      <c r="K31" s="85"/>
      <c r="L31" s="85"/>
      <c r="M31" s="85"/>
    </row>
    <row r="32" spans="1:14" ht="24" customHeight="1" x14ac:dyDescent="0.2"/>
    <row r="33" ht="24" customHeight="1" x14ac:dyDescent="0.2"/>
    <row r="34" ht="24" customHeight="1" x14ac:dyDescent="0.2"/>
    <row r="35" ht="24" customHeight="1" x14ac:dyDescent="0.2"/>
    <row r="36" ht="19.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B7" sqref="B7"/>
    </sheetView>
  </sheetViews>
  <sheetFormatPr defaultRowHeight="12.75" x14ac:dyDescent="0.2"/>
  <cols>
    <col min="1" max="1" width="14.28515625" customWidth="1"/>
    <col min="2" max="5" width="12.85546875" customWidth="1"/>
    <col min="6" max="6" width="20.140625" customWidth="1"/>
    <col min="7" max="8" width="19.42578125" customWidth="1"/>
    <col min="9" max="9" width="16.42578125" bestFit="1" customWidth="1"/>
    <col min="10" max="10" width="15.5703125" bestFit="1" customWidth="1"/>
    <col min="11" max="11" width="16.42578125" bestFit="1" customWidth="1"/>
    <col min="12" max="12" width="15.5703125" bestFit="1" customWidth="1"/>
    <col min="13" max="13" width="12.28515625" customWidth="1"/>
    <col min="14" max="14" width="18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88</v>
      </c>
    </row>
    <row r="3" spans="1:14" ht="18" x14ac:dyDescent="0.25">
      <c r="A3" s="121" t="s">
        <v>138</v>
      </c>
      <c r="B3" s="121"/>
      <c r="C3" s="127">
        <v>2021</v>
      </c>
    </row>
    <row r="4" spans="1:14" ht="18" x14ac:dyDescent="0.25">
      <c r="A4" s="121" t="s">
        <v>150</v>
      </c>
      <c r="B4" s="121"/>
      <c r="C4" s="128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77"/>
      <c r="H8" s="77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77"/>
      <c r="H9" s="77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77"/>
      <c r="H11" s="77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80"/>
      <c r="C12" s="80"/>
      <c r="D12" s="80"/>
      <c r="E12" s="67"/>
      <c r="F12" s="81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77"/>
      <c r="D17" s="77"/>
      <c r="E17" s="77"/>
      <c r="F17" s="77"/>
      <c r="G17" s="77"/>
      <c r="H17" s="77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80"/>
      <c r="C18" s="80"/>
      <c r="D18" s="80"/>
      <c r="E18" s="67"/>
      <c r="F18" s="81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6.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6.5" customHeight="1" x14ac:dyDescent="0.2">
      <c r="A31" s="92" t="s">
        <v>149</v>
      </c>
      <c r="H31" s="94">
        <f>G28-H28</f>
        <v>0</v>
      </c>
    </row>
    <row r="32" spans="1:14" ht="38.25" customHeight="1" x14ac:dyDescent="0.2">
      <c r="G32" s="83"/>
      <c r="H32" s="83"/>
      <c r="I32" s="83"/>
      <c r="J32" s="83"/>
      <c r="K32" s="83"/>
      <c r="L32" s="83"/>
    </row>
    <row r="33" spans="7:8" ht="38.25" customHeight="1" x14ac:dyDescent="0.2">
      <c r="G33" s="85"/>
      <c r="H33" s="85"/>
    </row>
    <row r="34" spans="7:8" ht="38.25" customHeight="1" x14ac:dyDescent="0.2">
      <c r="G34" s="84"/>
      <c r="H34" s="84"/>
    </row>
    <row r="35" spans="7:8" ht="19.5" customHeight="1" x14ac:dyDescent="0.2"/>
    <row r="36" spans="7:8" ht="19.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 x14ac:dyDescent="0.2"/>
  <cols>
    <col min="1" max="1" width="9.28515625" customWidth="1"/>
    <col min="2" max="2" width="16.28515625" customWidth="1"/>
    <col min="3" max="5" width="12.85546875" customWidth="1"/>
    <col min="6" max="6" width="20.140625" customWidth="1"/>
    <col min="7" max="8" width="19.42578125" customWidth="1"/>
    <col min="9" max="9" width="16.42578125" bestFit="1" customWidth="1"/>
    <col min="10" max="10" width="15.5703125" bestFit="1" customWidth="1"/>
    <col min="11" max="11" width="16.42578125" bestFit="1" customWidth="1"/>
    <col min="12" max="12" width="15.5703125" bestFit="1" customWidth="1"/>
    <col min="13" max="13" width="14.42578125" customWidth="1"/>
    <col min="14" max="14" width="19.285156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84</v>
      </c>
    </row>
    <row r="3" spans="1:14" ht="18" x14ac:dyDescent="0.25">
      <c r="A3" s="121" t="s">
        <v>138</v>
      </c>
      <c r="B3" s="121"/>
      <c r="C3" s="127">
        <v>2021</v>
      </c>
    </row>
    <row r="4" spans="1:14" ht="18" x14ac:dyDescent="0.25">
      <c r="A4" s="121" t="s">
        <v>150</v>
      </c>
      <c r="B4" s="121"/>
      <c r="C4" s="128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77"/>
      <c r="H8" s="77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77"/>
      <c r="H9" s="77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77"/>
      <c r="H11" s="77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77"/>
      <c r="C12" s="77"/>
      <c r="D12" s="77"/>
      <c r="E12" s="77"/>
      <c r="F12" s="77"/>
      <c r="G12" s="77"/>
      <c r="H12" s="77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77"/>
      <c r="D17" s="77"/>
      <c r="E17" s="77"/>
      <c r="F17" s="77"/>
      <c r="G17" s="77"/>
      <c r="H17" s="77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77"/>
      <c r="C18" s="77"/>
      <c r="D18" s="77"/>
      <c r="E18" s="77"/>
      <c r="F18" s="77"/>
      <c r="G18" s="77"/>
      <c r="H18" s="77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6.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6.5" customHeight="1" x14ac:dyDescent="0.2">
      <c r="A31" s="92" t="s">
        <v>149</v>
      </c>
      <c r="H31" s="94">
        <f>G28-H28</f>
        <v>0</v>
      </c>
    </row>
    <row r="32" spans="1:14" ht="38.25" customHeight="1" x14ac:dyDescent="0.2">
      <c r="G32" s="83"/>
      <c r="H32" s="83"/>
      <c r="I32" s="83"/>
      <c r="J32" s="83"/>
      <c r="K32" s="83"/>
      <c r="L32" s="83"/>
    </row>
    <row r="33" spans="7:8" ht="38.25" customHeight="1" x14ac:dyDescent="0.2">
      <c r="G33" s="85"/>
      <c r="H33" s="85"/>
    </row>
    <row r="34" spans="7:8" ht="38.25" customHeight="1" x14ac:dyDescent="0.2">
      <c r="G34" s="84"/>
      <c r="H34" s="84"/>
    </row>
    <row r="35" spans="7:8" ht="19.5" customHeight="1" x14ac:dyDescent="0.2"/>
    <row r="36" spans="7:8" ht="19.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2.75" x14ac:dyDescent="0.2"/>
  <cols>
    <col min="1" max="1" width="6.42578125" customWidth="1"/>
    <col min="2" max="2" width="12.85546875" customWidth="1"/>
    <col min="3" max="3" width="14.7109375" customWidth="1"/>
    <col min="4" max="5" width="12.85546875" customWidth="1"/>
    <col min="6" max="6" width="20.140625" customWidth="1"/>
    <col min="7" max="7" width="19.42578125" customWidth="1"/>
    <col min="8" max="8" width="17.28515625" bestFit="1" customWidth="1"/>
    <col min="9" max="9" width="16.42578125" bestFit="1" customWidth="1"/>
    <col min="10" max="10" width="15.5703125" bestFit="1" customWidth="1"/>
    <col min="11" max="11" width="16.42578125" bestFit="1" customWidth="1"/>
    <col min="12" max="12" width="15.5703125" bestFit="1" customWidth="1"/>
    <col min="13" max="13" width="15.140625" customWidth="1"/>
    <col min="14" max="14" width="20.5703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87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102" t="s">
        <v>81</v>
      </c>
      <c r="H6" s="103" t="s">
        <v>82</v>
      </c>
      <c r="I6" s="102" t="s">
        <v>74</v>
      </c>
      <c r="J6" s="103" t="s">
        <v>75</v>
      </c>
      <c r="K6" s="102" t="s">
        <v>76</v>
      </c>
      <c r="L6" s="103" t="s">
        <v>77</v>
      </c>
      <c r="M6" s="103" t="s">
        <v>146</v>
      </c>
      <c r="N6" s="103" t="s">
        <v>147</v>
      </c>
    </row>
    <row r="7" spans="1:14" ht="16.5" customHeight="1" x14ac:dyDescent="0.2">
      <c r="A7" s="101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101">
        <v>2</v>
      </c>
      <c r="B8" s="77"/>
      <c r="C8" s="77"/>
      <c r="D8" s="77"/>
      <c r="E8" s="77"/>
      <c r="F8" s="77"/>
      <c r="G8" s="77"/>
      <c r="H8" s="77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101">
        <v>3</v>
      </c>
      <c r="B9" s="77"/>
      <c r="C9" s="77"/>
      <c r="D9" s="77"/>
      <c r="E9" s="77"/>
      <c r="F9" s="77"/>
      <c r="G9" s="77"/>
      <c r="H9" s="77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101">
        <v>4</v>
      </c>
      <c r="B10" s="77"/>
      <c r="C10" s="80"/>
      <c r="D10" s="80"/>
      <c r="E10" s="80"/>
      <c r="F10" s="67"/>
      <c r="G10" s="81"/>
      <c r="H10" s="81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77"/>
      <c r="G11" s="77"/>
      <c r="H11" s="77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80"/>
      <c r="C12" s="80"/>
      <c r="D12" s="80"/>
      <c r="E12" s="67"/>
      <c r="F12" s="81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77"/>
      <c r="C14" s="80"/>
      <c r="D14" s="80"/>
      <c r="E14" s="80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77"/>
      <c r="C16" s="80"/>
      <c r="D16" s="80"/>
      <c r="E16" s="80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77"/>
      <c r="D17" s="77"/>
      <c r="E17" s="77"/>
      <c r="F17" s="77"/>
      <c r="G17" s="77"/>
      <c r="H17" s="77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80"/>
      <c r="C18" s="80"/>
      <c r="D18" s="80"/>
      <c r="E18" s="67"/>
      <c r="F18" s="81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77"/>
      <c r="C20" s="80"/>
      <c r="D20" s="80"/>
      <c r="E20" s="80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77"/>
      <c r="C22" s="80"/>
      <c r="D22" s="80"/>
      <c r="E22" s="80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77"/>
      <c r="C24" s="80"/>
      <c r="D24" s="80"/>
      <c r="E24" s="80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/>
      <c r="H27" s="86"/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6.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6.5" customHeight="1" x14ac:dyDescent="0.2">
      <c r="A31" s="92" t="s">
        <v>149</v>
      </c>
      <c r="H31" s="94">
        <f>G28-H28</f>
        <v>0</v>
      </c>
    </row>
    <row r="32" spans="1:14" ht="38.25" customHeight="1" x14ac:dyDescent="0.2">
      <c r="G32" s="83"/>
      <c r="H32" s="83"/>
      <c r="I32" s="83"/>
      <c r="J32" s="83"/>
      <c r="K32" s="83"/>
      <c r="L32" s="83"/>
    </row>
    <row r="33" spans="7:8" ht="38.25" customHeight="1" x14ac:dyDescent="0.2">
      <c r="G33" s="85"/>
      <c r="H33" s="85"/>
    </row>
    <row r="34" spans="7:8" ht="38.25" customHeight="1" x14ac:dyDescent="0.2">
      <c r="G34" s="84"/>
      <c r="H34" s="84"/>
    </row>
    <row r="35" spans="7:8" ht="19.5" customHeight="1" x14ac:dyDescent="0.2"/>
    <row r="36" spans="7:8" ht="19.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8" sqref="E18"/>
    </sheetView>
  </sheetViews>
  <sheetFormatPr defaultRowHeight="12.75" x14ac:dyDescent="0.2"/>
  <cols>
    <col min="1" max="1" width="6.42578125" customWidth="1"/>
    <col min="2" max="2" width="12.85546875" customWidth="1"/>
    <col min="3" max="3" width="13.140625" customWidth="1"/>
    <col min="4" max="5" width="12.85546875" customWidth="1"/>
    <col min="6" max="6" width="20.140625" customWidth="1"/>
    <col min="7" max="7" width="19.42578125" customWidth="1"/>
    <col min="8" max="8" width="17.28515625" bestFit="1" customWidth="1"/>
    <col min="9" max="9" width="16.42578125" bestFit="1" customWidth="1"/>
    <col min="10" max="10" width="15.42578125" bestFit="1" customWidth="1"/>
    <col min="11" max="11" width="16.42578125" bestFit="1" customWidth="1"/>
    <col min="12" max="12" width="15.42578125" bestFit="1" customWidth="1"/>
    <col min="13" max="13" width="13.42578125" customWidth="1"/>
    <col min="14" max="14" width="19.140625" customWidth="1"/>
    <col min="15" max="15" width="9.42578125" customWidth="1"/>
  </cols>
  <sheetData>
    <row r="1" spans="1:14" ht="26.25" x14ac:dyDescent="0.4">
      <c r="A1" s="120" t="s">
        <v>135</v>
      </c>
    </row>
    <row r="2" spans="1:14" ht="20.25" x14ac:dyDescent="0.3">
      <c r="A2" s="122" t="s">
        <v>137</v>
      </c>
      <c r="B2" s="122"/>
      <c r="C2" s="123" t="s">
        <v>89</v>
      </c>
    </row>
    <row r="3" spans="1:14" ht="20.25" x14ac:dyDescent="0.3">
      <c r="A3" s="122" t="s">
        <v>138</v>
      </c>
      <c r="B3" s="122"/>
      <c r="C3" s="124">
        <v>2021</v>
      </c>
    </row>
    <row r="4" spans="1:14" ht="20.25" x14ac:dyDescent="0.3">
      <c r="A4" s="121" t="s">
        <v>150</v>
      </c>
      <c r="B4" s="122"/>
      <c r="C4" s="126">
        <f>'Virtuálny účet detailný prehľad'!C4</f>
        <v>44440</v>
      </c>
    </row>
    <row r="5" spans="1:14" ht="13.5" thickBot="1" x14ac:dyDescent="0.25"/>
    <row r="6" spans="1:14" ht="49.5" customHeight="1" x14ac:dyDescent="0.2">
      <c r="A6" s="68" t="s">
        <v>61</v>
      </c>
      <c r="B6" s="78" t="s">
        <v>64</v>
      </c>
      <c r="C6" s="69" t="s">
        <v>133</v>
      </c>
      <c r="D6" s="69" t="s">
        <v>134</v>
      </c>
      <c r="E6" s="112" t="s">
        <v>136</v>
      </c>
      <c r="F6" s="69" t="s">
        <v>65</v>
      </c>
      <c r="G6" s="96" t="s">
        <v>81</v>
      </c>
      <c r="H6" s="97" t="s">
        <v>82</v>
      </c>
      <c r="I6" s="76" t="s">
        <v>74</v>
      </c>
      <c r="J6" s="74" t="s">
        <v>75</v>
      </c>
      <c r="K6" s="76" t="s">
        <v>76</v>
      </c>
      <c r="L6" s="74" t="s">
        <v>77</v>
      </c>
      <c r="M6" s="103" t="s">
        <v>146</v>
      </c>
      <c r="N6" s="103" t="s">
        <v>147</v>
      </c>
    </row>
    <row r="7" spans="1:14" ht="16.5" customHeight="1" x14ac:dyDescent="0.2">
      <c r="A7" s="75">
        <v>1</v>
      </c>
      <c r="B7" s="77"/>
      <c r="C7" s="77"/>
      <c r="D7" s="77"/>
      <c r="E7" s="77"/>
      <c r="F7" s="77"/>
      <c r="G7" s="98"/>
      <c r="H7" s="98"/>
      <c r="I7" s="77" t="str">
        <f>IF($F7=2021,G7,"-")</f>
        <v>-</v>
      </c>
      <c r="J7" s="77" t="str">
        <f>IF($F7=2021,H7,"-")</f>
        <v>-</v>
      </c>
      <c r="K7" s="77">
        <f>IF($F7=2021,"-",2*G7)</f>
        <v>0</v>
      </c>
      <c r="L7" s="77">
        <f>IF($F7=2021,0,H7)</f>
        <v>0</v>
      </c>
      <c r="M7" s="77" t="s">
        <v>145</v>
      </c>
      <c r="N7" s="77"/>
    </row>
    <row r="8" spans="1:14" ht="16.5" customHeight="1" x14ac:dyDescent="0.2">
      <c r="A8" s="75">
        <v>2</v>
      </c>
      <c r="B8" s="77"/>
      <c r="C8" s="77"/>
      <c r="D8" s="77"/>
      <c r="E8" s="77"/>
      <c r="F8" s="77"/>
      <c r="G8" s="98"/>
      <c r="H8" s="98"/>
      <c r="I8" s="77" t="str">
        <f t="shared" ref="I8:J26" si="0">IF($F8=2021,G8,"-")</f>
        <v>-</v>
      </c>
      <c r="J8" s="77" t="str">
        <f t="shared" si="0"/>
        <v>-</v>
      </c>
      <c r="K8" s="77">
        <f t="shared" ref="K8:K26" si="1">IF($F8=2021,"-",2*G8)</f>
        <v>0</v>
      </c>
      <c r="L8" s="77">
        <f t="shared" ref="L8:L26" si="2">IF($F8=2021,0,H8)</f>
        <v>0</v>
      </c>
      <c r="M8" s="77" t="s">
        <v>145</v>
      </c>
      <c r="N8" s="77"/>
    </row>
    <row r="9" spans="1:14" ht="16.5" customHeight="1" x14ac:dyDescent="0.2">
      <c r="A9" s="75">
        <v>3</v>
      </c>
      <c r="B9" s="77"/>
      <c r="C9" s="77"/>
      <c r="D9" s="77"/>
      <c r="E9" s="77"/>
      <c r="F9" s="77"/>
      <c r="G9" s="98"/>
      <c r="H9" s="98"/>
      <c r="I9" s="77" t="str">
        <f t="shared" si="0"/>
        <v>-</v>
      </c>
      <c r="J9" s="77" t="str">
        <f t="shared" si="0"/>
        <v>-</v>
      </c>
      <c r="K9" s="77">
        <f t="shared" si="1"/>
        <v>0</v>
      </c>
      <c r="L9" s="77">
        <f t="shared" si="2"/>
        <v>0</v>
      </c>
      <c r="M9" s="77" t="s">
        <v>145</v>
      </c>
      <c r="N9" s="77"/>
    </row>
    <row r="10" spans="1:14" ht="16.5" customHeight="1" x14ac:dyDescent="0.2">
      <c r="A10" s="75">
        <v>4</v>
      </c>
      <c r="B10" s="77"/>
      <c r="C10" s="77"/>
      <c r="D10" s="77"/>
      <c r="E10" s="77"/>
      <c r="F10" s="77"/>
      <c r="G10" s="98"/>
      <c r="H10" s="98"/>
      <c r="I10" s="77" t="str">
        <f t="shared" si="0"/>
        <v>-</v>
      </c>
      <c r="J10" s="77" t="str">
        <f t="shared" si="0"/>
        <v>-</v>
      </c>
      <c r="K10" s="77">
        <f t="shared" si="1"/>
        <v>0</v>
      </c>
      <c r="L10" s="77">
        <f t="shared" si="2"/>
        <v>0</v>
      </c>
      <c r="M10" s="77" t="s">
        <v>145</v>
      </c>
      <c r="N10" s="77"/>
    </row>
    <row r="11" spans="1:14" ht="16.5" customHeight="1" x14ac:dyDescent="0.2">
      <c r="A11" s="101">
        <v>5</v>
      </c>
      <c r="B11" s="77"/>
      <c r="C11" s="77"/>
      <c r="D11" s="77"/>
      <c r="E11" s="77"/>
      <c r="F11" s="98"/>
      <c r="G11" s="98"/>
      <c r="H11" s="98"/>
      <c r="I11" s="77" t="str">
        <f t="shared" si="0"/>
        <v>-</v>
      </c>
      <c r="J11" s="77" t="str">
        <f t="shared" si="0"/>
        <v>-</v>
      </c>
      <c r="K11" s="77">
        <f t="shared" si="1"/>
        <v>0</v>
      </c>
      <c r="L11" s="77">
        <f t="shared" si="2"/>
        <v>0</v>
      </c>
      <c r="M11" s="77" t="s">
        <v>145</v>
      </c>
      <c r="N11" s="77"/>
    </row>
    <row r="12" spans="1:14" ht="16.5" customHeight="1" x14ac:dyDescent="0.2">
      <c r="A12" s="101">
        <v>6</v>
      </c>
      <c r="B12" s="77"/>
      <c r="C12" s="77"/>
      <c r="D12" s="77"/>
      <c r="E12" s="77"/>
      <c r="F12" s="98"/>
      <c r="G12" s="81"/>
      <c r="H12" s="81"/>
      <c r="I12" s="77" t="str">
        <f t="shared" si="0"/>
        <v>-</v>
      </c>
      <c r="J12" s="77" t="str">
        <f t="shared" si="0"/>
        <v>-</v>
      </c>
      <c r="K12" s="77">
        <f t="shared" si="1"/>
        <v>0</v>
      </c>
      <c r="L12" s="77">
        <f t="shared" si="2"/>
        <v>0</v>
      </c>
      <c r="M12" s="77" t="s">
        <v>145</v>
      </c>
      <c r="N12" s="77"/>
    </row>
    <row r="13" spans="1:14" ht="16.5" customHeight="1" x14ac:dyDescent="0.2">
      <c r="A13" s="101">
        <v>7</v>
      </c>
      <c r="B13" s="77"/>
      <c r="C13" s="80"/>
      <c r="D13" s="80"/>
      <c r="E13" s="80"/>
      <c r="F13" s="67"/>
      <c r="G13" s="81"/>
      <c r="H13" s="81"/>
      <c r="I13" s="77" t="str">
        <f t="shared" si="0"/>
        <v>-</v>
      </c>
      <c r="J13" s="77" t="str">
        <f t="shared" si="0"/>
        <v>-</v>
      </c>
      <c r="K13" s="77">
        <f t="shared" si="1"/>
        <v>0</v>
      </c>
      <c r="L13" s="77">
        <f t="shared" si="2"/>
        <v>0</v>
      </c>
      <c r="M13" s="77" t="s">
        <v>145</v>
      </c>
      <c r="N13" s="77"/>
    </row>
    <row r="14" spans="1:14" ht="16.5" customHeight="1" x14ac:dyDescent="0.2">
      <c r="A14" s="101">
        <v>8</v>
      </c>
      <c r="B14" s="88"/>
      <c r="C14" s="90"/>
      <c r="D14" s="111"/>
      <c r="E14" s="111"/>
      <c r="F14" s="67"/>
      <c r="G14" s="81"/>
      <c r="H14" s="81"/>
      <c r="I14" s="77" t="str">
        <f t="shared" si="0"/>
        <v>-</v>
      </c>
      <c r="J14" s="77" t="str">
        <f t="shared" si="0"/>
        <v>-</v>
      </c>
      <c r="K14" s="77">
        <f t="shared" si="1"/>
        <v>0</v>
      </c>
      <c r="L14" s="77">
        <f t="shared" si="2"/>
        <v>0</v>
      </c>
      <c r="M14" s="77" t="s">
        <v>145</v>
      </c>
      <c r="N14" s="77"/>
    </row>
    <row r="15" spans="1:14" ht="16.5" customHeight="1" x14ac:dyDescent="0.2">
      <c r="A15" s="101">
        <v>9</v>
      </c>
      <c r="B15" s="77"/>
      <c r="C15" s="80"/>
      <c r="D15" s="80"/>
      <c r="E15" s="80"/>
      <c r="F15" s="67"/>
      <c r="G15" s="81"/>
      <c r="H15" s="81"/>
      <c r="I15" s="77" t="str">
        <f t="shared" si="0"/>
        <v>-</v>
      </c>
      <c r="J15" s="77" t="str">
        <f t="shared" si="0"/>
        <v>-</v>
      </c>
      <c r="K15" s="77">
        <f t="shared" si="1"/>
        <v>0</v>
      </c>
      <c r="L15" s="77">
        <f t="shared" si="2"/>
        <v>0</v>
      </c>
      <c r="M15" s="77" t="s">
        <v>145</v>
      </c>
      <c r="N15" s="77"/>
    </row>
    <row r="16" spans="1:14" ht="16.5" customHeight="1" x14ac:dyDescent="0.2">
      <c r="A16" s="101">
        <v>10</v>
      </c>
      <c r="B16" s="88"/>
      <c r="C16" s="90"/>
      <c r="D16" s="111"/>
      <c r="E16" s="111"/>
      <c r="F16" s="67"/>
      <c r="G16" s="81"/>
      <c r="H16" s="81"/>
      <c r="I16" s="77" t="str">
        <f t="shared" si="0"/>
        <v>-</v>
      </c>
      <c r="J16" s="77" t="str">
        <f t="shared" si="0"/>
        <v>-</v>
      </c>
      <c r="K16" s="77">
        <f t="shared" si="1"/>
        <v>0</v>
      </c>
      <c r="L16" s="77">
        <f t="shared" si="2"/>
        <v>0</v>
      </c>
      <c r="M16" s="77" t="s">
        <v>145</v>
      </c>
      <c r="N16" s="77"/>
    </row>
    <row r="17" spans="1:14" ht="16.5" customHeight="1" x14ac:dyDescent="0.2">
      <c r="A17" s="101">
        <v>11</v>
      </c>
      <c r="B17" s="77"/>
      <c r="C17" s="77"/>
      <c r="D17" s="77"/>
      <c r="E17" s="77"/>
      <c r="F17" s="98"/>
      <c r="G17" s="81"/>
      <c r="H17" s="81"/>
      <c r="I17" s="77" t="str">
        <f t="shared" si="0"/>
        <v>-</v>
      </c>
      <c r="J17" s="77" t="str">
        <f t="shared" si="0"/>
        <v>-</v>
      </c>
      <c r="K17" s="77">
        <f t="shared" si="1"/>
        <v>0</v>
      </c>
      <c r="L17" s="77">
        <f t="shared" si="2"/>
        <v>0</v>
      </c>
      <c r="M17" s="77" t="s">
        <v>145</v>
      </c>
      <c r="N17" s="77"/>
    </row>
    <row r="18" spans="1:14" ht="16.5" customHeight="1" x14ac:dyDescent="0.2">
      <c r="A18" s="101">
        <v>12</v>
      </c>
      <c r="B18" s="77"/>
      <c r="C18" s="77"/>
      <c r="D18" s="77"/>
      <c r="E18" s="77"/>
      <c r="F18" s="98"/>
      <c r="G18" s="81"/>
      <c r="H18" s="81"/>
      <c r="I18" s="77" t="str">
        <f t="shared" si="0"/>
        <v>-</v>
      </c>
      <c r="J18" s="77" t="str">
        <f t="shared" si="0"/>
        <v>-</v>
      </c>
      <c r="K18" s="77">
        <f t="shared" si="1"/>
        <v>0</v>
      </c>
      <c r="L18" s="77">
        <f t="shared" si="2"/>
        <v>0</v>
      </c>
      <c r="M18" s="77" t="s">
        <v>145</v>
      </c>
      <c r="N18" s="77"/>
    </row>
    <row r="19" spans="1:14" ht="16.5" customHeight="1" x14ac:dyDescent="0.2">
      <c r="A19" s="101">
        <v>13</v>
      </c>
      <c r="B19" s="77"/>
      <c r="C19" s="80"/>
      <c r="D19" s="80"/>
      <c r="E19" s="80"/>
      <c r="F19" s="67"/>
      <c r="G19" s="81"/>
      <c r="H19" s="81"/>
      <c r="I19" s="77" t="str">
        <f t="shared" si="0"/>
        <v>-</v>
      </c>
      <c r="J19" s="77" t="str">
        <f t="shared" si="0"/>
        <v>-</v>
      </c>
      <c r="K19" s="77">
        <f t="shared" si="1"/>
        <v>0</v>
      </c>
      <c r="L19" s="77">
        <f t="shared" si="2"/>
        <v>0</v>
      </c>
      <c r="M19" s="77" t="s">
        <v>145</v>
      </c>
      <c r="N19" s="77"/>
    </row>
    <row r="20" spans="1:14" ht="16.5" customHeight="1" x14ac:dyDescent="0.2">
      <c r="A20" s="101">
        <v>14</v>
      </c>
      <c r="B20" s="88"/>
      <c r="C20" s="90"/>
      <c r="D20" s="111"/>
      <c r="E20" s="111"/>
      <c r="F20" s="67"/>
      <c r="G20" s="81"/>
      <c r="H20" s="81"/>
      <c r="I20" s="77" t="str">
        <f t="shared" si="0"/>
        <v>-</v>
      </c>
      <c r="J20" s="77" t="str">
        <f t="shared" si="0"/>
        <v>-</v>
      </c>
      <c r="K20" s="77">
        <f t="shared" si="1"/>
        <v>0</v>
      </c>
      <c r="L20" s="77">
        <f t="shared" si="2"/>
        <v>0</v>
      </c>
      <c r="M20" s="77" t="s">
        <v>145</v>
      </c>
      <c r="N20" s="77"/>
    </row>
    <row r="21" spans="1:14" ht="16.5" customHeight="1" x14ac:dyDescent="0.2">
      <c r="A21" s="101">
        <v>15</v>
      </c>
      <c r="B21" s="77"/>
      <c r="C21" s="80"/>
      <c r="D21" s="80"/>
      <c r="E21" s="80"/>
      <c r="F21" s="67"/>
      <c r="G21" s="81"/>
      <c r="H21" s="81"/>
      <c r="I21" s="77" t="str">
        <f t="shared" si="0"/>
        <v>-</v>
      </c>
      <c r="J21" s="77" t="str">
        <f t="shared" si="0"/>
        <v>-</v>
      </c>
      <c r="K21" s="77">
        <f t="shared" si="1"/>
        <v>0</v>
      </c>
      <c r="L21" s="77">
        <f t="shared" si="2"/>
        <v>0</v>
      </c>
      <c r="M21" s="77" t="s">
        <v>145</v>
      </c>
      <c r="N21" s="77"/>
    </row>
    <row r="22" spans="1:14" ht="16.5" customHeight="1" x14ac:dyDescent="0.2">
      <c r="A22" s="101">
        <v>16</v>
      </c>
      <c r="B22" s="88"/>
      <c r="C22" s="90"/>
      <c r="D22" s="111"/>
      <c r="E22" s="111"/>
      <c r="F22" s="67"/>
      <c r="G22" s="81"/>
      <c r="H22" s="81"/>
      <c r="I22" s="77" t="str">
        <f t="shared" si="0"/>
        <v>-</v>
      </c>
      <c r="J22" s="77" t="str">
        <f t="shared" si="0"/>
        <v>-</v>
      </c>
      <c r="K22" s="77">
        <f t="shared" si="1"/>
        <v>0</v>
      </c>
      <c r="L22" s="77">
        <f t="shared" si="2"/>
        <v>0</v>
      </c>
      <c r="M22" s="77" t="s">
        <v>145</v>
      </c>
      <c r="N22" s="77"/>
    </row>
    <row r="23" spans="1:14" ht="16.5" customHeight="1" x14ac:dyDescent="0.2">
      <c r="A23" s="101">
        <v>17</v>
      </c>
      <c r="B23" s="77"/>
      <c r="C23" s="80"/>
      <c r="D23" s="80"/>
      <c r="E23" s="80"/>
      <c r="F23" s="67"/>
      <c r="G23" s="81"/>
      <c r="H23" s="81"/>
      <c r="I23" s="77" t="str">
        <f t="shared" si="0"/>
        <v>-</v>
      </c>
      <c r="J23" s="77" t="str">
        <f t="shared" si="0"/>
        <v>-</v>
      </c>
      <c r="K23" s="77">
        <f t="shared" si="1"/>
        <v>0</v>
      </c>
      <c r="L23" s="77">
        <f t="shared" si="2"/>
        <v>0</v>
      </c>
      <c r="M23" s="77" t="s">
        <v>145</v>
      </c>
      <c r="N23" s="77"/>
    </row>
    <row r="24" spans="1:14" ht="16.5" customHeight="1" x14ac:dyDescent="0.2">
      <c r="A24" s="101">
        <v>18</v>
      </c>
      <c r="B24" s="88"/>
      <c r="C24" s="90"/>
      <c r="D24" s="111"/>
      <c r="E24" s="111"/>
      <c r="F24" s="67"/>
      <c r="G24" s="81"/>
      <c r="H24" s="81"/>
      <c r="I24" s="77" t="str">
        <f t="shared" si="0"/>
        <v>-</v>
      </c>
      <c r="J24" s="77" t="str">
        <f t="shared" si="0"/>
        <v>-</v>
      </c>
      <c r="K24" s="77">
        <f t="shared" si="1"/>
        <v>0</v>
      </c>
      <c r="L24" s="77">
        <f t="shared" si="2"/>
        <v>0</v>
      </c>
      <c r="M24" s="77" t="s">
        <v>145</v>
      </c>
      <c r="N24" s="77"/>
    </row>
    <row r="25" spans="1:14" ht="16.5" customHeight="1" x14ac:dyDescent="0.2">
      <c r="A25" s="101">
        <v>19</v>
      </c>
      <c r="B25" s="77"/>
      <c r="C25" s="80"/>
      <c r="D25" s="80"/>
      <c r="E25" s="80"/>
      <c r="F25" s="67"/>
      <c r="G25" s="81"/>
      <c r="H25" s="81"/>
      <c r="I25" s="77" t="str">
        <f t="shared" si="0"/>
        <v>-</v>
      </c>
      <c r="J25" s="77" t="str">
        <f t="shared" si="0"/>
        <v>-</v>
      </c>
      <c r="K25" s="77">
        <f t="shared" si="1"/>
        <v>0</v>
      </c>
      <c r="L25" s="77">
        <f t="shared" si="2"/>
        <v>0</v>
      </c>
      <c r="M25" s="77" t="s">
        <v>145</v>
      </c>
      <c r="N25" s="77"/>
    </row>
    <row r="26" spans="1:14" ht="16.5" customHeight="1" thickBot="1" x14ac:dyDescent="0.25">
      <c r="A26" s="101">
        <v>20</v>
      </c>
      <c r="B26" s="79"/>
      <c r="C26" s="80"/>
      <c r="D26" s="80"/>
      <c r="E26" s="80"/>
      <c r="F26" s="67"/>
      <c r="G26" s="81"/>
      <c r="H26" s="81"/>
      <c r="I26" s="77" t="str">
        <f t="shared" si="0"/>
        <v>-</v>
      </c>
      <c r="J26" s="77" t="str">
        <f t="shared" si="0"/>
        <v>-</v>
      </c>
      <c r="K26" s="77">
        <f t="shared" si="1"/>
        <v>0</v>
      </c>
      <c r="L26" s="77">
        <f t="shared" si="2"/>
        <v>0</v>
      </c>
      <c r="M26" s="77" t="s">
        <v>145</v>
      </c>
      <c r="N26" s="77"/>
    </row>
    <row r="27" spans="1:14" ht="15.75" thickBot="1" x14ac:dyDescent="0.25">
      <c r="A27" s="172" t="s">
        <v>62</v>
      </c>
      <c r="B27" s="173"/>
      <c r="C27" s="173"/>
      <c r="D27" s="173"/>
      <c r="E27" s="173"/>
      <c r="F27" s="174"/>
      <c r="G27" s="86">
        <f>I27</f>
        <v>0</v>
      </c>
      <c r="H27" s="86">
        <f>J27</f>
        <v>0</v>
      </c>
      <c r="I27" s="82">
        <f t="shared" ref="I27:N27" si="3">SUM(I7:I26)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</row>
    <row r="28" spans="1:14" ht="15.75" thickBot="1" x14ac:dyDescent="0.25">
      <c r="A28" s="172" t="s">
        <v>63</v>
      </c>
      <c r="B28" s="173"/>
      <c r="C28" s="173"/>
      <c r="D28" s="173"/>
      <c r="E28" s="173"/>
      <c r="F28" s="174"/>
      <c r="G28" s="86">
        <f>K27</f>
        <v>0</v>
      </c>
      <c r="H28" s="86">
        <f>L27</f>
        <v>0</v>
      </c>
      <c r="I28" s="71"/>
      <c r="J28" s="72"/>
      <c r="K28" s="71"/>
      <c r="L28" s="72"/>
      <c r="M28" s="72"/>
      <c r="N28" s="72"/>
    </row>
    <row r="29" spans="1:14" ht="19.5" customHeight="1" thickBot="1" x14ac:dyDescent="0.25">
      <c r="A29" s="175" t="s">
        <v>78</v>
      </c>
      <c r="B29" s="176"/>
      <c r="C29" s="176"/>
      <c r="D29" s="176"/>
      <c r="E29" s="176"/>
      <c r="F29" s="177"/>
      <c r="G29" s="87">
        <f>SUM(G7:G26)</f>
        <v>0</v>
      </c>
      <c r="H29" s="87">
        <f>SUM(H7:H26)</f>
        <v>0</v>
      </c>
    </row>
    <row r="30" spans="1:14" s="12" customFormat="1" ht="15.75" customHeight="1" x14ac:dyDescent="0.2">
      <c r="A30" s="92" t="s">
        <v>148</v>
      </c>
      <c r="B30" s="92"/>
      <c r="C30" s="92"/>
      <c r="D30" s="92"/>
      <c r="E30" s="92"/>
      <c r="F30" s="92"/>
      <c r="G30" s="93"/>
      <c r="H30" s="94">
        <f>G27-H27</f>
        <v>0</v>
      </c>
    </row>
    <row r="31" spans="1:14" ht="15.75" customHeight="1" x14ac:dyDescent="0.2">
      <c r="A31" s="92" t="s">
        <v>149</v>
      </c>
      <c r="H31" s="94">
        <f>G28-H28</f>
        <v>0</v>
      </c>
    </row>
    <row r="32" spans="1:14" ht="15.75" customHeight="1" x14ac:dyDescent="0.2">
      <c r="G32" s="83"/>
      <c r="H32" s="83"/>
      <c r="I32" s="83"/>
      <c r="J32" s="83"/>
      <c r="K32" s="83"/>
      <c r="L32" s="83"/>
    </row>
    <row r="33" spans="7:8" ht="15.75" customHeight="1" x14ac:dyDescent="0.2">
      <c r="G33" s="85"/>
      <c r="H33" s="85"/>
    </row>
    <row r="34" spans="7:8" ht="15.75" customHeight="1" x14ac:dyDescent="0.2">
      <c r="G34" s="84"/>
      <c r="H34" s="84"/>
    </row>
    <row r="35" spans="7:8" ht="15.75" customHeight="1" x14ac:dyDescent="0.2"/>
    <row r="36" spans="7:8" ht="15.75" customHeight="1" x14ac:dyDescent="0.2"/>
  </sheetData>
  <mergeCells count="3">
    <mergeCell ref="A27:F27"/>
    <mergeCell ref="A28:F28"/>
    <mergeCell ref="A29:F29"/>
  </mergeCells>
  <conditionalFormatting sqref="H30:H31">
    <cfRule type="colorScale" priority="1">
      <colorScale>
        <cfvo type="num" val="0"/>
        <cfvo type="num" val="1"/>
        <color rgb="FF00B050"/>
        <color rgb="FFFF0000"/>
      </colorScale>
    </cfRule>
    <cfRule type="colorScale" priority="2">
      <colorScale>
        <cfvo type="num" val="0"/>
        <cfvo type="num" val="0"/>
        <color rgb="FF00B050"/>
        <color rgb="FFFF0000"/>
      </colorScale>
    </cfRule>
    <cfRule type="colorScale" priority="3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M7:M26">
      <formula1>"áno,nie"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36</vt:i4>
      </vt:variant>
    </vt:vector>
  </HeadingPairs>
  <TitlesOfParts>
    <vt:vector size="36" baseType="lpstr">
      <vt:lpstr>Malá kalkulačka</vt:lpstr>
      <vt:lpstr>Virtuálny účet detailný prehľad</vt:lpstr>
      <vt:lpstr>Virtuálny účet celkový</vt:lpstr>
      <vt:lpstr>MH </vt:lpstr>
      <vt:lpstr>MF</vt:lpstr>
      <vt:lpstr>MV</vt:lpstr>
      <vt:lpstr>MDV</vt:lpstr>
      <vt:lpstr>MPRV</vt:lpstr>
      <vt:lpstr>MO</vt:lpstr>
      <vt:lpstr>MS</vt:lpstr>
      <vt:lpstr>MZVEZ</vt:lpstr>
      <vt:lpstr>MPSVR</vt:lpstr>
      <vt:lpstr>MŽP</vt:lpstr>
      <vt:lpstr>MŠVVŠ</vt:lpstr>
      <vt:lpstr>MK</vt:lpstr>
      <vt:lpstr>MZ</vt:lpstr>
      <vt:lpstr>MIRRI</vt:lpstr>
      <vt:lpstr>Úrad vlády</vt:lpstr>
      <vt:lpstr>PV pre L</vt:lpstr>
      <vt:lpstr>PMÚ</vt:lpstr>
      <vt:lpstr>ŠÚ</vt:lpstr>
      <vt:lpstr>ÚGKK</vt:lpstr>
      <vt:lpstr>ÚJD</vt:lpstr>
      <vt:lpstr>ÚNMS</vt:lpstr>
      <vt:lpstr>ÚVO</vt:lpstr>
      <vt:lpstr>ÚPV</vt:lpstr>
      <vt:lpstr>SŠHR</vt:lpstr>
      <vt:lpstr>NBÚ</vt:lpstr>
      <vt:lpstr>NBS</vt:lpstr>
      <vt:lpstr>ÚOOÚ</vt:lpstr>
      <vt:lpstr>GP</vt:lpstr>
      <vt:lpstr>NKÚ</vt:lpstr>
      <vt:lpstr>SP</vt:lpstr>
      <vt:lpstr>NR SR</vt:lpstr>
      <vt:lpstr>Dotknuté subjekty</vt:lpstr>
      <vt:lpstr>vstupy</vt:lpstr>
    </vt:vector>
  </TitlesOfParts>
  <Company>Deloitte Central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Hluskova Tatiana</dc:creator>
  <cp:lastModifiedBy>Pavlikova Katarina</cp:lastModifiedBy>
  <dcterms:created xsi:type="dcterms:W3CDTF">2014-07-30T13:24:38Z</dcterms:created>
  <dcterms:modified xsi:type="dcterms:W3CDTF">2021-09-22T07:07:08Z</dcterms:modified>
</cp:coreProperties>
</file>