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<sst xmlns="http://schemas.openxmlformats.org/spreadsheetml/2006/main" count="248" uniqueCount="229">
  <si>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</si>
  <si>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</si>
  <si>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</si>
  <si>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</si>
  <si>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</si>
  <si>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</si>
  <si>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</si>
  <si>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</si>
  <si>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</si>
  <si>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</si>
  <si>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</si>
  <si>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</si>
  <si>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</si>
  <si>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</si>
  <si>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</si>
  <si>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</si>
  <si>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</si>
  <si>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</si>
  <si>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</si>
  <si>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</si>
  <si>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</si>
  <si>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</si>
  <si>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</si>
  <si>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</si>
  <si>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</si>
  <si>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</si>
  <si>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</si>
  <si>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</si>
  <si>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</si>
  <si>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</si>
  <si>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</si>
  <si>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</si>
  <si>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</si>
  <si>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</si>
  <si>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</si>
  <si>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</si>
  <si>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</si>
  <si>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</si>
  <si>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</si>
  <si>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</si>
  <si>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</si>
  <si>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</si>
  <si>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</si>
  <si>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</si>
  <si>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</si>
  <si>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</si>
  <si>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</si>
  <si>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</si>
  <si>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</si>
  <si>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</si>
  <si>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</si>
  <si>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</si>
  <si>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</si>
  <si>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</si>
  <si>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</si>
  <si>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</si>
  <si>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</si>
  <si>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</si>
  <si>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</si>
  <si>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</si>
  <si>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</si>
  <si>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</si>
  <si>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</si>
  <si>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</si>
  <si>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</si>
  <si>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</si>
  <si>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</si>
  <si>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</si>
  <si>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</si>
  <si>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</si>
  <si>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</si>
  <si>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</si>
  <si>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</si>
  <si>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</si>
  <si>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</si>
  <si>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</si>
  <si>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</si>
  <si>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</si>
  <si>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</si>
  <si>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</si>
  <si>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</si>
  <si>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</si>
  <si>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</si>
  <si>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</si>
  <si>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</si>
  <si>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</si>
  <si>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</si>
  <si>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</si>
  <si>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</si>
  <si>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</si>
  <si>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</si>
  <si>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</si>
  <si>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</si>
  <si>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</si>
  <si>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</si>
  <si>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</si>
  <si>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</si>
  <si>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</si>
  <si>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</si>
  <si>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</si>
  <si>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</si>
  <si>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</si>
  <si>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</si>
  <si>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</si>
  <si>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</si>
  <si>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</si>
  <si>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</si>
  <si>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</si>
  <si>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</si>
  <si>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</si>
  <si>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</si>
  <si>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</si>
  <si>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</si>
  <si>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</si>
  <si>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</si>
  <si>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</si>
  <si>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</si>
  <si>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</si>
  <si>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</si>
  <si>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</si>
  <si>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</si>
  <si>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</si>
  <si>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</si>
  <si>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</si>
  <si>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</si>
  <si>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</si>
  <si>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</si>
  <si>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</si>
  <si>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</si>
  <si>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</si>
  <si>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</si>
  <si>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</si>
  <si>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</si>
  <si>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</si>
  <si>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</si>
  <si>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</si>
  <si>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</si>
  <si>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</si>
  <si>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</si>
  <si>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</si>
  <si>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</si>
  <si>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</si>
  <si>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</si>
  <si>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</si>
  <si>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</si>
  <si>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</si>
  <si>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</si>
  <si>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</si>
  <si>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</si>
  <si>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</si>
  <si>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</si>
  <si>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</si>
  <si>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</si>
  <si>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</si>
  <si>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</si>
  <si>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</si>
  <si>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</si>
  <si>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</si>
  <si>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</si>
  <si>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</si>
  <si>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</si>
  <si>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</si>
  <si>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</si>
  <si>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</si>
  <si>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</si>
  <si>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</si>
  <si>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</si>
  <si>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</si>
  <si>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</si>
  <si>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</si>
  <si>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</si>
  <si>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</si>
  <si>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</si>
  <si>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</si>
  <si>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</si>
  <si>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</si>
  <si>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</si>
  <si>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</si>
  <si>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</si>
  <si>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</si>
  <si>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</si>
  <si>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</si>
  <si>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</si>
  <si>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</si>
  <si>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</si>
  <si>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</si>
  <si>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</si>
  <si>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</si>
  <si>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</si>
  <si>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</si>
  <si>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</si>
  <si>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</si>
  <si>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</si>
  <si>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</si>
  <si>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</si>
  <si>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</si>
  <si>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</si>
  <si>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</si>
  <si>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</si>
  <si>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</si>
  <si>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</si>
  <si>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</si>
  <si>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</si>
  <si>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</si>
  <si>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</si>
  <si>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</si>
  <si>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</si>
  <si>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</si>
  <si>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</si>
  <si>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</si>
  <si>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</si>
  <si>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</si>
  <si>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</si>
  <si>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</si>
  <si>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 xml:space="preserve">  Index 2008/07</t>
  </si>
  <si>
    <t>2008</t>
  </si>
  <si>
    <t>Imp-08</t>
  </si>
  <si>
    <t>Im_08-%</t>
  </si>
  <si>
    <t>Exp-08</t>
  </si>
  <si>
    <t>Ex_08-%</t>
  </si>
  <si>
    <t>Bil-08</t>
  </si>
  <si>
    <t>Údaje v mil. EUR</t>
  </si>
  <si>
    <t>Poznámka:  V tabuľke sú uvedené predbežné údaje za rok 2008 a 2009.</t>
  </si>
  <si>
    <t>Komoditná štruktúra - usporiadaná podľa vývozu 2009</t>
  </si>
  <si>
    <t xml:space="preserve">  Index 2010/09</t>
  </si>
  <si>
    <t>Poznámka:  V tabuľke sú uvedené predbežné údaje za rok 2010 a 2009.</t>
  </si>
  <si>
    <t>Zahraničný obchod SR   -   január až september 2010  (a rovnaké obdobie roku 2009)</t>
  </si>
  <si>
    <t>jan. - sept. 2009</t>
  </si>
  <si>
    <t>jan. - sept. 2010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</si>
</sst>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1" fillId="24" borderId="33" xfId="0" applyNumberFormat="1" applyFont="1" applyFill="1" applyBorder="1" applyAlignment="1">
      <alignment horizontal="left" indent="1"/>
    </xf>
    <xf numFmtId="3" fontId="0" fillId="24" borderId="11" xfId="0" applyNumberForma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0" fillId="24" borderId="35" xfId="0" applyNumberFormat="1" applyFill="1" applyBorder="1" applyAlignment="1">
      <alignment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3" fontId="1" fillId="24" borderId="33" xfId="0" applyNumberFormat="1" applyFont="1" applyFill="1" applyBorder="1" applyAlignment="1">
      <alignment horizontal="left" indent="8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" fillId="24" borderId="33" xfId="0" applyFont="1" applyFill="1" applyBorder="1" applyAlignment="1">
      <alignment horizontal="left" indent="2"/>
    </xf>
    <xf numFmtId="3" fontId="0" fillId="0" borderId="11" xfId="0" applyNumberFormat="1" applyFont="1" applyFill="1" applyBorder="1" applyAlignment="1">
      <alignment/>
    </xf>
    <xf numFmtId="49" fontId="9" fillId="0" borderId="30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23" fillId="17" borderId="11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28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49" fontId="8" fillId="0" borderId="30" xfId="0" applyNumberFormat="1" applyFont="1" applyBorder="1" applyAlignment="1">
      <alignment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73" fontId="19" fillId="4" borderId="3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/>
    </xf>
    <xf numFmtId="169" fontId="11" fillId="4" borderId="30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J20" sqref="J20"/>
    </sheetView>
  </sheetViews>
  <sheetFormatPr defaultColWidth="9.125" defaultRowHeight="12.75"/>
  <cols>
    <col min="1" max="1" width="3.125" style="75" customWidth="1"/>
    <col min="2" max="2" width="42.25390625" style="8" customWidth="1"/>
    <col min="3" max="6" width="9.625" style="8" customWidth="1"/>
    <col min="7" max="7" width="6.75390625" style="72" customWidth="1"/>
    <col min="8" max="8" width="7.00390625" style="72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226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2" t="s">
        <v>221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7" customFormat="1" ht="12.75" customHeight="1">
      <c r="A8" s="24" t="s">
        <v>3</v>
      </c>
      <c r="B8" s="83" t="s">
        <v>4</v>
      </c>
      <c r="C8" s="135" t="s">
        <v>227</v>
      </c>
      <c r="D8" s="25"/>
      <c r="E8" s="135" t="s">
        <v>228</v>
      </c>
      <c r="F8" s="25"/>
      <c r="G8" s="95" t="s">
        <v>224</v>
      </c>
      <c r="H8" s="26"/>
    </row>
    <row r="9" spans="1:8" s="27" customFormat="1" ht="12">
      <c r="A9" s="28" t="s">
        <v>5</v>
      </c>
      <c r="B9" s="29"/>
      <c r="C9" s="96" t="s">
        <v>6</v>
      </c>
      <c r="D9" s="97" t="s">
        <v>7</v>
      </c>
      <c r="E9" s="96" t="s">
        <v>6</v>
      </c>
      <c r="F9" s="97" t="s">
        <v>7</v>
      </c>
      <c r="G9" s="96" t="s">
        <v>6</v>
      </c>
      <c r="H9" s="97" t="s">
        <v>7</v>
      </c>
    </row>
    <row r="10" spans="1:8" s="27" customFormat="1" ht="5.25" customHeight="1">
      <c r="A10" s="30"/>
      <c r="B10" s="30"/>
      <c r="C10" s="31"/>
      <c r="D10" s="32"/>
      <c r="E10" s="31"/>
      <c r="F10" s="32"/>
      <c r="G10" s="31"/>
      <c r="H10" s="31"/>
    </row>
    <row r="11" spans="1:14" s="38" customFormat="1" ht="12.75" customHeight="1">
      <c r="A11" s="33"/>
      <c r="B11" s="34" t="s">
        <v>8</v>
      </c>
      <c r="C11" s="148">
        <v>27912.860212</v>
      </c>
      <c r="D11" s="192">
        <v>28491.279162999996</v>
      </c>
      <c r="E11" s="148">
        <v>34639.20847899999</v>
      </c>
      <c r="F11" s="149">
        <v>34983.288908999995</v>
      </c>
      <c r="G11" s="35">
        <v>124.0976675837336</v>
      </c>
      <c r="H11" s="35">
        <v>122.78595393649718</v>
      </c>
      <c r="I11" s="36"/>
      <c r="J11" s="36"/>
      <c r="K11" s="37"/>
      <c r="L11" s="37"/>
      <c r="M11" s="37"/>
      <c r="N11" s="37"/>
    </row>
    <row r="12" spans="1:14" s="27" customFormat="1" ht="12.75" customHeight="1">
      <c r="A12" s="39"/>
      <c r="B12" s="40" t="s">
        <v>9</v>
      </c>
      <c r="C12" s="138"/>
      <c r="D12" s="139"/>
      <c r="E12" s="138"/>
      <c r="F12" s="139"/>
      <c r="G12" s="41"/>
      <c r="H12" s="42"/>
      <c r="I12" s="36"/>
      <c r="J12" s="36"/>
      <c r="K12" s="43"/>
      <c r="L12" s="44"/>
      <c r="M12" s="44"/>
      <c r="N12" s="44"/>
    </row>
    <row r="13" spans="1:14" s="27" customFormat="1" ht="12.75" customHeight="1">
      <c r="A13" s="45" t="s">
        <v>10</v>
      </c>
      <c r="B13" s="46" t="s">
        <v>11</v>
      </c>
      <c r="C13" s="150">
        <v>38.588962</v>
      </c>
      <c r="D13" s="151">
        <v>79.447907</v>
      </c>
      <c r="E13" s="150">
        <v>46.769146</v>
      </c>
      <c r="F13" s="151">
        <v>103.796819</v>
      </c>
      <c r="G13" s="47">
        <v>121.1982483488413</v>
      </c>
      <c r="H13" s="48">
        <v>130.64764437406765</v>
      </c>
      <c r="I13" s="36"/>
      <c r="J13" s="36"/>
      <c r="K13" s="43"/>
      <c r="L13" s="44"/>
      <c r="M13" s="44"/>
      <c r="N13" s="44"/>
    </row>
    <row r="14" spans="1:14" s="27" customFormat="1" ht="12.75" customHeight="1">
      <c r="A14" s="49" t="s">
        <v>12</v>
      </c>
      <c r="B14" s="50" t="s">
        <v>13</v>
      </c>
      <c r="C14" s="152">
        <v>217.067919</v>
      </c>
      <c r="D14" s="153">
        <v>50.419783</v>
      </c>
      <c r="E14" s="152">
        <v>254.56715</v>
      </c>
      <c r="F14" s="153">
        <v>102.98535</v>
      </c>
      <c r="G14" s="51">
        <v>117.27534458926657</v>
      </c>
      <c r="H14" s="52">
        <v>204.25583743587313</v>
      </c>
      <c r="I14" s="36"/>
      <c r="J14" s="36"/>
      <c r="K14" s="43"/>
      <c r="L14" s="44"/>
      <c r="M14" s="44"/>
      <c r="N14" s="44"/>
    </row>
    <row r="15" spans="1:14" s="27" customFormat="1" ht="12.75" customHeight="1">
      <c r="A15" s="49" t="s">
        <v>14</v>
      </c>
      <c r="B15" s="50" t="s">
        <v>15</v>
      </c>
      <c r="C15" s="152">
        <v>17.882135</v>
      </c>
      <c r="D15" s="153">
        <v>2.616447</v>
      </c>
      <c r="E15" s="152">
        <v>19.633276</v>
      </c>
      <c r="F15" s="153">
        <v>2.725521</v>
      </c>
      <c r="G15" s="51">
        <v>109.79268415096965</v>
      </c>
      <c r="H15" s="52">
        <v>104.1687830863763</v>
      </c>
      <c r="I15" s="36"/>
      <c r="J15" s="36"/>
      <c r="K15" s="43"/>
      <c r="L15" s="44"/>
      <c r="M15" s="44"/>
      <c r="N15" s="44"/>
    </row>
    <row r="16" spans="1:14" s="27" customFormat="1" ht="12.75" customHeight="1">
      <c r="A16" s="49" t="s">
        <v>16</v>
      </c>
      <c r="B16" s="50" t="s">
        <v>17</v>
      </c>
      <c r="C16" s="152">
        <v>152.421269</v>
      </c>
      <c r="D16" s="153">
        <v>146.426063</v>
      </c>
      <c r="E16" s="152">
        <v>230.560404</v>
      </c>
      <c r="F16" s="153">
        <v>204.407193</v>
      </c>
      <c r="G16" s="51">
        <v>151.2652436977152</v>
      </c>
      <c r="H16" s="52">
        <v>139.59754760325694</v>
      </c>
      <c r="I16" s="36"/>
      <c r="J16" s="36"/>
      <c r="K16" s="43"/>
      <c r="L16" s="44"/>
      <c r="M16" s="44"/>
      <c r="N16" s="44"/>
    </row>
    <row r="17" spans="1:14" s="27" customFormat="1" ht="12.75" customHeight="1">
      <c r="A17" s="49" t="s">
        <v>18</v>
      </c>
      <c r="B17" s="50" t="s">
        <v>19</v>
      </c>
      <c r="C17" s="152">
        <v>11.096798</v>
      </c>
      <c r="D17" s="153">
        <v>6.237528</v>
      </c>
      <c r="E17" s="152">
        <v>12.212105</v>
      </c>
      <c r="F17" s="153">
        <v>7.361536</v>
      </c>
      <c r="G17" s="51">
        <v>110.05071012376723</v>
      </c>
      <c r="H17" s="52">
        <v>118.02008744489805</v>
      </c>
      <c r="I17" s="36"/>
      <c r="J17" s="36"/>
      <c r="K17" s="43"/>
      <c r="L17" s="44"/>
      <c r="M17" s="44"/>
      <c r="N17" s="44"/>
    </row>
    <row r="18" spans="1:14" s="27" customFormat="1" ht="12.75" customHeight="1">
      <c r="A18" s="49" t="s">
        <v>20</v>
      </c>
      <c r="B18" s="50" t="s">
        <v>21</v>
      </c>
      <c r="C18" s="152">
        <v>34.394388</v>
      </c>
      <c r="D18" s="153">
        <v>4.734105</v>
      </c>
      <c r="E18" s="152">
        <v>40.346529</v>
      </c>
      <c r="F18" s="153">
        <v>3.815496</v>
      </c>
      <c r="G18" s="51">
        <v>117.3055586859112</v>
      </c>
      <c r="H18" s="52">
        <v>80.59593101547178</v>
      </c>
      <c r="I18" s="36"/>
      <c r="J18" s="36"/>
      <c r="K18" s="43"/>
      <c r="L18" s="44"/>
      <c r="M18" s="44"/>
      <c r="N18" s="44"/>
    </row>
    <row r="19" spans="1:14" s="27" customFormat="1" ht="12.75" customHeight="1">
      <c r="A19" s="49" t="s">
        <v>22</v>
      </c>
      <c r="B19" s="50" t="s">
        <v>23</v>
      </c>
      <c r="C19" s="152">
        <v>123.957074</v>
      </c>
      <c r="D19" s="153">
        <v>37.713527</v>
      </c>
      <c r="E19" s="152">
        <v>144.882057</v>
      </c>
      <c r="F19" s="153">
        <v>45.267034</v>
      </c>
      <c r="G19" s="51">
        <v>116.88083005250671</v>
      </c>
      <c r="H19" s="52">
        <v>120.02864118224743</v>
      </c>
      <c r="I19" s="36"/>
      <c r="J19" s="36"/>
      <c r="K19" s="43"/>
      <c r="L19" s="44"/>
      <c r="M19" s="44"/>
      <c r="N19" s="44"/>
    </row>
    <row r="20" spans="1:14" s="27" customFormat="1" ht="12.75" customHeight="1">
      <c r="A20" s="49" t="s">
        <v>24</v>
      </c>
      <c r="B20" s="50" t="s">
        <v>25</v>
      </c>
      <c r="C20" s="152">
        <v>133.106962</v>
      </c>
      <c r="D20" s="153">
        <v>36.997809</v>
      </c>
      <c r="E20" s="152">
        <v>140.464767</v>
      </c>
      <c r="F20" s="153">
        <v>30.016689</v>
      </c>
      <c r="G20" s="51">
        <v>105.52773866178389</v>
      </c>
      <c r="H20" s="52">
        <v>81.13099075677698</v>
      </c>
      <c r="I20" s="36"/>
      <c r="J20" s="36"/>
      <c r="K20" s="43"/>
      <c r="L20" s="44"/>
      <c r="M20" s="44"/>
      <c r="N20" s="44"/>
    </row>
    <row r="21" spans="1:14" s="27" customFormat="1" ht="12.75" customHeight="1">
      <c r="A21" s="49" t="s">
        <v>26</v>
      </c>
      <c r="B21" s="50" t="s">
        <v>27</v>
      </c>
      <c r="C21" s="152">
        <v>82.792592</v>
      </c>
      <c r="D21" s="153">
        <v>52.319922</v>
      </c>
      <c r="E21" s="152">
        <v>90.832098</v>
      </c>
      <c r="F21" s="154">
        <v>44.409668</v>
      </c>
      <c r="G21" s="51">
        <v>109.71041708659153</v>
      </c>
      <c r="H21" s="52">
        <v>84.8809904571341</v>
      </c>
      <c r="I21" s="36"/>
      <c r="J21" s="36"/>
      <c r="K21" s="43"/>
      <c r="L21" s="44"/>
      <c r="M21" s="44"/>
      <c r="N21" s="44"/>
    </row>
    <row r="22" spans="1:14" s="27" customFormat="1" ht="12.75" customHeight="1">
      <c r="A22" s="53" t="s">
        <v>28</v>
      </c>
      <c r="B22" s="54" t="s">
        <v>29</v>
      </c>
      <c r="C22" s="155">
        <v>61.712015</v>
      </c>
      <c r="D22" s="156">
        <v>181.418967</v>
      </c>
      <c r="E22" s="155">
        <v>75.259868</v>
      </c>
      <c r="F22" s="156">
        <v>143.191977</v>
      </c>
      <c r="G22" s="55">
        <v>121.95334733438861</v>
      </c>
      <c r="H22" s="56">
        <v>78.92889005370645</v>
      </c>
      <c r="I22" s="36"/>
      <c r="J22" s="36"/>
      <c r="K22" s="43"/>
      <c r="L22" s="44"/>
      <c r="M22" s="44"/>
      <c r="N22" s="44"/>
    </row>
    <row r="23" spans="1:14" s="27" customFormat="1" ht="12.75" customHeight="1">
      <c r="A23" s="45" t="s">
        <v>30</v>
      </c>
      <c r="B23" s="57" t="s">
        <v>31</v>
      </c>
      <c r="C23" s="150">
        <v>21.557443</v>
      </c>
      <c r="D23" s="151">
        <v>78.409758</v>
      </c>
      <c r="E23" s="150">
        <v>21.418797</v>
      </c>
      <c r="F23" s="151">
        <v>71.951119</v>
      </c>
      <c r="G23" s="58">
        <v>99.35685322234183</v>
      </c>
      <c r="H23" s="48">
        <v>91.76296526766478</v>
      </c>
      <c r="I23" s="36"/>
      <c r="J23" s="36"/>
      <c r="K23" s="43"/>
      <c r="L23" s="44"/>
      <c r="M23" s="44"/>
      <c r="N23" s="44"/>
    </row>
    <row r="24" spans="1:14" s="27" customFormat="1" ht="12.75" customHeight="1">
      <c r="A24" s="49" t="s">
        <v>32</v>
      </c>
      <c r="B24" s="50" t="s">
        <v>33</v>
      </c>
      <c r="C24" s="152">
        <v>40.110417</v>
      </c>
      <c r="D24" s="153">
        <v>114.063249</v>
      </c>
      <c r="E24" s="152">
        <v>55.007619</v>
      </c>
      <c r="F24" s="153">
        <v>147.551101</v>
      </c>
      <c r="G24" s="51">
        <v>137.14048148639293</v>
      </c>
      <c r="H24" s="52">
        <v>129.35901992411246</v>
      </c>
      <c r="I24" s="36"/>
      <c r="J24" s="36"/>
      <c r="K24" s="43"/>
      <c r="L24" s="44"/>
      <c r="M24" s="44"/>
      <c r="N24" s="44"/>
    </row>
    <row r="25" spans="1:14" s="27" customFormat="1" ht="12.75" customHeight="1">
      <c r="A25" s="49" t="s">
        <v>34</v>
      </c>
      <c r="B25" s="59" t="s">
        <v>35</v>
      </c>
      <c r="C25" s="152">
        <v>4.450108</v>
      </c>
      <c r="D25" s="153">
        <v>0.482722</v>
      </c>
      <c r="E25" s="152">
        <v>5.23336</v>
      </c>
      <c r="F25" s="153">
        <v>0.22045</v>
      </c>
      <c r="G25" s="51">
        <v>117.6007413752655</v>
      </c>
      <c r="H25" s="52">
        <v>45.668107109267865</v>
      </c>
      <c r="I25" s="36"/>
      <c r="J25" s="36"/>
      <c r="K25" s="43"/>
      <c r="L25" s="44"/>
      <c r="M25" s="44"/>
      <c r="N25" s="44"/>
    </row>
    <row r="26" spans="1:14" s="27" customFormat="1" ht="12.75" customHeight="1">
      <c r="A26" s="49" t="s">
        <v>36</v>
      </c>
      <c r="B26" s="59" t="s">
        <v>37</v>
      </c>
      <c r="C26" s="152">
        <v>1.77915</v>
      </c>
      <c r="D26" s="153">
        <v>0.332366</v>
      </c>
      <c r="E26" s="152">
        <v>0.566512</v>
      </c>
      <c r="F26" s="153">
        <v>0.455418</v>
      </c>
      <c r="G26" s="51">
        <v>31.841722170699494</v>
      </c>
      <c r="H26" s="52">
        <v>137.02304086458903</v>
      </c>
      <c r="I26" s="36"/>
      <c r="J26" s="36"/>
      <c r="K26" s="43"/>
      <c r="L26" s="44"/>
      <c r="M26" s="44"/>
      <c r="N26" s="44"/>
    </row>
    <row r="27" spans="1:14" s="27" customFormat="1" ht="12.75" customHeight="1">
      <c r="A27" s="49" t="s">
        <v>38</v>
      </c>
      <c r="B27" s="59" t="s">
        <v>39</v>
      </c>
      <c r="C27" s="152">
        <v>116.814641</v>
      </c>
      <c r="D27" s="153">
        <v>67.351618</v>
      </c>
      <c r="E27" s="152">
        <v>121.275184</v>
      </c>
      <c r="F27" s="153">
        <v>54.780567</v>
      </c>
      <c r="G27" s="51">
        <v>103.81847939762963</v>
      </c>
      <c r="H27" s="52">
        <v>81.33519078932892</v>
      </c>
      <c r="I27" s="36"/>
      <c r="J27" s="36"/>
      <c r="K27" s="43"/>
      <c r="L27" s="44"/>
      <c r="M27" s="44"/>
      <c r="N27" s="44"/>
    </row>
    <row r="28" spans="1:14" s="27" customFormat="1" ht="12.75" customHeight="1">
      <c r="A28" s="49" t="s">
        <v>40</v>
      </c>
      <c r="B28" s="59" t="s">
        <v>41</v>
      </c>
      <c r="C28" s="152">
        <v>85.927504</v>
      </c>
      <c r="D28" s="153">
        <v>27.008619</v>
      </c>
      <c r="E28" s="152">
        <v>90.40786</v>
      </c>
      <c r="F28" s="153">
        <v>28.877871</v>
      </c>
      <c r="G28" s="51">
        <v>105.21411165393562</v>
      </c>
      <c r="H28" s="52">
        <v>106.9209462357183</v>
      </c>
      <c r="I28" s="36"/>
      <c r="J28" s="36"/>
      <c r="K28" s="43"/>
      <c r="L28" s="44"/>
      <c r="M28" s="44"/>
      <c r="N28" s="44"/>
    </row>
    <row r="29" spans="1:14" s="27" customFormat="1" ht="12.75" customHeight="1">
      <c r="A29" s="49" t="s">
        <v>42</v>
      </c>
      <c r="B29" s="59" t="s">
        <v>43</v>
      </c>
      <c r="C29" s="152">
        <v>117.65947</v>
      </c>
      <c r="D29" s="153">
        <v>135.370877</v>
      </c>
      <c r="E29" s="152">
        <v>136.65163</v>
      </c>
      <c r="F29" s="153">
        <v>181.475432</v>
      </c>
      <c r="G29" s="51">
        <v>116.14163313841208</v>
      </c>
      <c r="H29" s="52">
        <v>134.05795694150672</v>
      </c>
      <c r="I29" s="36"/>
      <c r="J29" s="36"/>
      <c r="K29" s="43"/>
      <c r="L29" s="44"/>
      <c r="M29" s="44"/>
      <c r="N29" s="44"/>
    </row>
    <row r="30" spans="1:14" s="27" customFormat="1" ht="12.75" customHeight="1">
      <c r="A30" s="49" t="s">
        <v>44</v>
      </c>
      <c r="B30" s="59" t="s">
        <v>45</v>
      </c>
      <c r="C30" s="152">
        <v>84.251199</v>
      </c>
      <c r="D30" s="153">
        <v>94.652726</v>
      </c>
      <c r="E30" s="152">
        <v>88.507707</v>
      </c>
      <c r="F30" s="153">
        <v>108.575893</v>
      </c>
      <c r="G30" s="51">
        <v>105.0521631152098</v>
      </c>
      <c r="H30" s="52">
        <v>114.70973693879667</v>
      </c>
      <c r="I30" s="36"/>
      <c r="J30" s="36"/>
      <c r="K30" s="43"/>
      <c r="L30" s="44"/>
      <c r="M30" s="44"/>
      <c r="N30" s="44"/>
    </row>
    <row r="31" spans="1:14" s="27" customFormat="1" ht="12.75" customHeight="1">
      <c r="A31" s="49" t="s">
        <v>46</v>
      </c>
      <c r="B31" s="59" t="s">
        <v>47</v>
      </c>
      <c r="C31" s="152">
        <v>122.008823</v>
      </c>
      <c r="D31" s="153">
        <v>57.942941</v>
      </c>
      <c r="E31" s="152">
        <v>162.162141</v>
      </c>
      <c r="F31" s="153">
        <v>71.525376</v>
      </c>
      <c r="G31" s="51">
        <v>132.91017568458963</v>
      </c>
      <c r="H31" s="52">
        <v>123.44105212056806</v>
      </c>
      <c r="I31" s="36"/>
      <c r="J31" s="36"/>
      <c r="K31" s="43"/>
      <c r="L31" s="44"/>
      <c r="M31" s="44"/>
      <c r="N31" s="44"/>
    </row>
    <row r="32" spans="1:14" s="27" customFormat="1" ht="12.75" customHeight="1">
      <c r="A32" s="60" t="s">
        <v>48</v>
      </c>
      <c r="B32" s="61" t="s">
        <v>49</v>
      </c>
      <c r="C32" s="157">
        <v>79.676116</v>
      </c>
      <c r="D32" s="158">
        <v>24.960647</v>
      </c>
      <c r="E32" s="157">
        <v>86.475588</v>
      </c>
      <c r="F32" s="158">
        <v>25.77371</v>
      </c>
      <c r="G32" s="62">
        <v>108.53388987987319</v>
      </c>
      <c r="H32" s="63">
        <v>103.25737950622835</v>
      </c>
      <c r="I32" s="36"/>
      <c r="J32" s="36"/>
      <c r="K32" s="43"/>
      <c r="L32" s="44"/>
      <c r="M32" s="44"/>
      <c r="N32" s="44"/>
    </row>
    <row r="33" spans="1:14" s="27" customFormat="1" ht="12.75" customHeight="1">
      <c r="A33" s="64" t="s">
        <v>50</v>
      </c>
      <c r="B33" s="65" t="s">
        <v>51</v>
      </c>
      <c r="C33" s="159">
        <v>153.844148</v>
      </c>
      <c r="D33" s="154">
        <v>87.444837</v>
      </c>
      <c r="E33" s="159">
        <v>148.179272</v>
      </c>
      <c r="F33" s="154">
        <v>87.364125</v>
      </c>
      <c r="G33" s="66">
        <v>96.31778259124944</v>
      </c>
      <c r="H33" s="67">
        <v>99.90769952490162</v>
      </c>
      <c r="I33" s="36"/>
      <c r="J33" s="36"/>
      <c r="K33" s="43"/>
      <c r="L33" s="44"/>
      <c r="M33" s="44"/>
      <c r="N33" s="44"/>
    </row>
    <row r="34" spans="1:14" s="27" customFormat="1" ht="12.75" customHeight="1">
      <c r="A34" s="49" t="s">
        <v>52</v>
      </c>
      <c r="B34" s="59" t="s">
        <v>53</v>
      </c>
      <c r="C34" s="152">
        <v>206.520779</v>
      </c>
      <c r="D34" s="153">
        <v>96.723544</v>
      </c>
      <c r="E34" s="152">
        <v>199.630453</v>
      </c>
      <c r="F34" s="153">
        <v>90.896245</v>
      </c>
      <c r="G34" s="51">
        <v>96.66361611002831</v>
      </c>
      <c r="H34" s="52">
        <v>93.97530450290364</v>
      </c>
      <c r="I34" s="36"/>
      <c r="J34" s="36"/>
      <c r="K34" s="43"/>
      <c r="L34" s="44"/>
      <c r="M34" s="44"/>
      <c r="N34" s="44"/>
    </row>
    <row r="35" spans="1:14" s="27" customFormat="1" ht="12.75" customHeight="1">
      <c r="A35" s="49" t="s">
        <v>54</v>
      </c>
      <c r="B35" s="59" t="s">
        <v>55</v>
      </c>
      <c r="C35" s="152">
        <v>82.956548</v>
      </c>
      <c r="D35" s="153">
        <v>33.670041</v>
      </c>
      <c r="E35" s="152">
        <v>92.211422</v>
      </c>
      <c r="F35" s="153">
        <v>29.884226</v>
      </c>
      <c r="G35" s="51">
        <v>111.15629112243195</v>
      </c>
      <c r="H35" s="52">
        <v>88.7561318977901</v>
      </c>
      <c r="I35" s="36"/>
      <c r="J35" s="36"/>
      <c r="K35" s="43"/>
      <c r="L35" s="44"/>
      <c r="M35" s="44"/>
      <c r="N35" s="44"/>
    </row>
    <row r="36" spans="1:14" s="27" customFormat="1" ht="12.75" customHeight="1">
      <c r="A36" s="49" t="s">
        <v>56</v>
      </c>
      <c r="B36" s="59" t="s">
        <v>57</v>
      </c>
      <c r="C36" s="152">
        <v>28.935829</v>
      </c>
      <c r="D36" s="153">
        <v>0</v>
      </c>
      <c r="E36" s="152">
        <v>72.978782</v>
      </c>
      <c r="F36" s="153">
        <v>1.946045</v>
      </c>
      <c r="G36" s="51">
        <v>252.20905887990975</v>
      </c>
      <c r="H36" s="52">
        <v>0</v>
      </c>
      <c r="I36" s="36"/>
      <c r="J36" s="36"/>
      <c r="K36" s="43"/>
      <c r="L36" s="44"/>
      <c r="M36" s="44"/>
      <c r="N36" s="44"/>
    </row>
    <row r="37" spans="1:14" s="27" customFormat="1" ht="12.75" customHeight="1">
      <c r="A37" s="49" t="s">
        <v>58</v>
      </c>
      <c r="B37" s="59" t="s">
        <v>59</v>
      </c>
      <c r="C37" s="152">
        <v>96.06197</v>
      </c>
      <c r="D37" s="153">
        <v>162.130733</v>
      </c>
      <c r="E37" s="152">
        <v>98.978391</v>
      </c>
      <c r="F37" s="153">
        <v>174.527731</v>
      </c>
      <c r="G37" s="51">
        <v>103.0359787541313</v>
      </c>
      <c r="H37" s="52">
        <v>107.64629738644307</v>
      </c>
      <c r="I37" s="36"/>
      <c r="J37" s="36"/>
      <c r="K37" s="43"/>
      <c r="L37" s="44"/>
      <c r="M37" s="44"/>
      <c r="N37" s="44"/>
    </row>
    <row r="38" spans="1:14" s="27" customFormat="1" ht="12.75" customHeight="1">
      <c r="A38" s="49" t="s">
        <v>60</v>
      </c>
      <c r="B38" s="59" t="s">
        <v>61</v>
      </c>
      <c r="C38" s="152">
        <v>161.385412</v>
      </c>
      <c r="D38" s="153">
        <v>16.437142</v>
      </c>
      <c r="E38" s="152">
        <v>442.412695</v>
      </c>
      <c r="F38" s="153">
        <v>39.835522</v>
      </c>
      <c r="G38" s="51">
        <v>274.1342538444553</v>
      </c>
      <c r="H38" s="52">
        <v>242.35065925694377</v>
      </c>
      <c r="I38" s="36"/>
      <c r="J38" s="36"/>
      <c r="K38" s="43"/>
      <c r="L38" s="44"/>
      <c r="M38" s="44"/>
      <c r="N38" s="44"/>
    </row>
    <row r="39" spans="1:14" s="27" customFormat="1" ht="12.75" customHeight="1">
      <c r="A39" s="49" t="s">
        <v>62</v>
      </c>
      <c r="B39" s="59" t="s">
        <v>63</v>
      </c>
      <c r="C39" s="152">
        <v>3318.780198</v>
      </c>
      <c r="D39" s="153">
        <v>1303.466081</v>
      </c>
      <c r="E39" s="152">
        <v>4366.809266</v>
      </c>
      <c r="F39" s="153">
        <v>1690.031832</v>
      </c>
      <c r="G39" s="51">
        <v>131.57874295596844</v>
      </c>
      <c r="H39" s="52">
        <v>129.65675567893814</v>
      </c>
      <c r="I39" s="36"/>
      <c r="J39" s="36"/>
      <c r="K39" s="43"/>
      <c r="L39" s="44"/>
      <c r="M39" s="44"/>
      <c r="N39" s="44"/>
    </row>
    <row r="40" spans="1:14" s="27" customFormat="1" ht="12.75" customHeight="1">
      <c r="A40" s="49" t="s">
        <v>64</v>
      </c>
      <c r="B40" s="59" t="s">
        <v>65</v>
      </c>
      <c r="C40" s="152">
        <v>139.292573</v>
      </c>
      <c r="D40" s="153">
        <v>67.586628</v>
      </c>
      <c r="E40" s="152">
        <v>192.814719</v>
      </c>
      <c r="F40" s="153">
        <v>67.267714</v>
      </c>
      <c r="G40" s="51">
        <v>138.42426401298508</v>
      </c>
      <c r="H40" s="52">
        <v>99.52814038895386</v>
      </c>
      <c r="I40" s="36"/>
      <c r="J40" s="36"/>
      <c r="K40" s="43"/>
      <c r="L40" s="44"/>
      <c r="M40" s="44"/>
      <c r="N40" s="44"/>
    </row>
    <row r="41" spans="1:14" s="27" customFormat="1" ht="12.75" customHeight="1">
      <c r="A41" s="49" t="s">
        <v>66</v>
      </c>
      <c r="B41" s="59" t="s">
        <v>67</v>
      </c>
      <c r="C41" s="152">
        <v>172.355147</v>
      </c>
      <c r="D41" s="153">
        <v>187.186707</v>
      </c>
      <c r="E41" s="152">
        <v>236.486886</v>
      </c>
      <c r="F41" s="153">
        <v>233.054117</v>
      </c>
      <c r="G41" s="51">
        <v>137.20906518677972</v>
      </c>
      <c r="H41" s="52">
        <v>124.50356156967919</v>
      </c>
      <c r="I41" s="36"/>
      <c r="J41" s="36"/>
      <c r="K41" s="43"/>
      <c r="L41" s="44"/>
      <c r="M41" s="44"/>
      <c r="N41" s="44"/>
    </row>
    <row r="42" spans="1:14" s="27" customFormat="1" ht="12.75" customHeight="1">
      <c r="A42" s="53" t="s">
        <v>68</v>
      </c>
      <c r="B42" s="68" t="s">
        <v>69</v>
      </c>
      <c r="C42" s="155">
        <v>977.410716</v>
      </c>
      <c r="D42" s="156">
        <v>179.452397</v>
      </c>
      <c r="E42" s="155">
        <v>951.30585</v>
      </c>
      <c r="F42" s="156">
        <v>249.313451</v>
      </c>
      <c r="G42" s="55">
        <v>97.32918152290854</v>
      </c>
      <c r="H42" s="56">
        <v>138.93013142644176</v>
      </c>
      <c r="I42" s="36"/>
      <c r="J42" s="36"/>
      <c r="K42" s="43"/>
      <c r="L42" s="44"/>
      <c r="M42" s="44"/>
      <c r="N42" s="44"/>
    </row>
    <row r="43" spans="1:14" s="27" customFormat="1" ht="12.75" customHeight="1">
      <c r="A43" s="45" t="s">
        <v>70</v>
      </c>
      <c r="B43" s="69" t="s">
        <v>71</v>
      </c>
      <c r="C43" s="150">
        <v>46.016956</v>
      </c>
      <c r="D43" s="151">
        <v>79.43621</v>
      </c>
      <c r="E43" s="150">
        <v>62.077239</v>
      </c>
      <c r="F43" s="151">
        <v>103.12925</v>
      </c>
      <c r="G43" s="58">
        <v>134.90079395951352</v>
      </c>
      <c r="H43" s="48">
        <v>129.82649852000742</v>
      </c>
      <c r="I43" s="36"/>
      <c r="J43" s="36"/>
      <c r="K43" s="43"/>
      <c r="L43" s="44"/>
      <c r="M43" s="44"/>
      <c r="N43" s="44"/>
    </row>
    <row r="44" spans="1:14" s="27" customFormat="1" ht="12.75" customHeight="1">
      <c r="A44" s="49" t="s">
        <v>72</v>
      </c>
      <c r="B44" s="59" t="s">
        <v>73</v>
      </c>
      <c r="C44" s="152">
        <v>197.192491</v>
      </c>
      <c r="D44" s="153">
        <v>56.274212</v>
      </c>
      <c r="E44" s="152">
        <v>233.890842</v>
      </c>
      <c r="F44" s="153">
        <v>71.435503</v>
      </c>
      <c r="G44" s="51">
        <v>118.61042010975966</v>
      </c>
      <c r="H44" s="52">
        <v>126.94180950947833</v>
      </c>
      <c r="I44" s="36"/>
      <c r="J44" s="36"/>
      <c r="K44" s="43"/>
      <c r="L44" s="44"/>
      <c r="M44" s="44"/>
      <c r="N44" s="44"/>
    </row>
    <row r="45" spans="1:14" s="27" customFormat="1" ht="12.75" customHeight="1">
      <c r="A45" s="49" t="s">
        <v>74</v>
      </c>
      <c r="B45" s="59" t="s">
        <v>75</v>
      </c>
      <c r="C45" s="152">
        <v>141.690188</v>
      </c>
      <c r="D45" s="153">
        <v>76.576841</v>
      </c>
      <c r="E45" s="152">
        <v>147.971254</v>
      </c>
      <c r="F45" s="153">
        <v>127.645012</v>
      </c>
      <c r="G45" s="51">
        <v>104.43295763006537</v>
      </c>
      <c r="H45" s="52">
        <v>166.68879302555715</v>
      </c>
      <c r="I45" s="36"/>
      <c r="J45" s="36"/>
      <c r="K45" s="43"/>
      <c r="L45" s="44"/>
      <c r="M45" s="44"/>
      <c r="N45" s="44"/>
    </row>
    <row r="46" spans="1:14" s="27" customFormat="1" ht="12.75" customHeight="1">
      <c r="A46" s="49" t="s">
        <v>76</v>
      </c>
      <c r="B46" s="59" t="s">
        <v>77</v>
      </c>
      <c r="C46" s="152">
        <v>112.133561</v>
      </c>
      <c r="D46" s="153">
        <v>42.244195</v>
      </c>
      <c r="E46" s="152">
        <v>118.695276</v>
      </c>
      <c r="F46" s="153">
        <v>45.591088</v>
      </c>
      <c r="G46" s="51">
        <v>105.85169590752585</v>
      </c>
      <c r="H46" s="52">
        <v>107.92272879149432</v>
      </c>
      <c r="I46" s="36"/>
      <c r="J46" s="36"/>
      <c r="K46" s="43"/>
      <c r="L46" s="44"/>
      <c r="M46" s="44"/>
      <c r="N46" s="44"/>
    </row>
    <row r="47" spans="1:14" s="27" customFormat="1" ht="12.75" customHeight="1">
      <c r="A47" s="49" t="s">
        <v>78</v>
      </c>
      <c r="B47" s="59" t="s">
        <v>79</v>
      </c>
      <c r="C47" s="152">
        <v>36.770827</v>
      </c>
      <c r="D47" s="153">
        <v>22.014162</v>
      </c>
      <c r="E47" s="152">
        <v>40.8494</v>
      </c>
      <c r="F47" s="153">
        <v>22.686418</v>
      </c>
      <c r="G47" s="51">
        <v>111.09187182545557</v>
      </c>
      <c r="H47" s="52">
        <v>103.05374331305457</v>
      </c>
      <c r="I47" s="36"/>
      <c r="J47" s="36"/>
      <c r="K47" s="43"/>
      <c r="L47" s="44"/>
      <c r="M47" s="44"/>
      <c r="N47" s="44"/>
    </row>
    <row r="48" spans="1:14" s="27" customFormat="1" ht="12.75" customHeight="1">
      <c r="A48" s="49" t="s">
        <v>80</v>
      </c>
      <c r="B48" s="59" t="s">
        <v>81</v>
      </c>
      <c r="C48" s="152">
        <v>2.791224</v>
      </c>
      <c r="D48" s="153">
        <v>3.120493</v>
      </c>
      <c r="E48" s="152">
        <v>3.918842</v>
      </c>
      <c r="F48" s="153">
        <v>0.393586</v>
      </c>
      <c r="G48" s="51">
        <v>140.3986924732662</v>
      </c>
      <c r="H48" s="52">
        <v>12.612942890754761</v>
      </c>
      <c r="I48" s="36"/>
      <c r="J48" s="36"/>
      <c r="K48" s="43"/>
      <c r="L48" s="44"/>
      <c r="M48" s="44"/>
      <c r="N48" s="44"/>
    </row>
    <row r="49" spans="1:14" s="27" customFormat="1" ht="12.75" customHeight="1">
      <c r="A49" s="49" t="s">
        <v>82</v>
      </c>
      <c r="B49" s="59" t="s">
        <v>83</v>
      </c>
      <c r="C49" s="152">
        <v>16.886242</v>
      </c>
      <c r="D49" s="153">
        <v>5.297872</v>
      </c>
      <c r="E49" s="152">
        <v>15.912846</v>
      </c>
      <c r="F49" s="153">
        <v>4.763155</v>
      </c>
      <c r="G49" s="51">
        <v>94.2355676295531</v>
      </c>
      <c r="H49" s="52">
        <v>89.90694754422154</v>
      </c>
      <c r="I49" s="36"/>
      <c r="J49" s="36"/>
      <c r="K49" s="43"/>
      <c r="L49" s="44"/>
      <c r="M49" s="44"/>
      <c r="N49" s="44"/>
    </row>
    <row r="50" spans="1:14" s="27" customFormat="1" ht="12.75" customHeight="1">
      <c r="A50" s="49" t="s">
        <v>84</v>
      </c>
      <c r="B50" s="59" t="s">
        <v>85</v>
      </c>
      <c r="C50" s="152">
        <v>289.97214</v>
      </c>
      <c r="D50" s="153">
        <v>98.521691</v>
      </c>
      <c r="E50" s="152">
        <v>248.227564</v>
      </c>
      <c r="F50" s="153">
        <v>114.6569</v>
      </c>
      <c r="G50" s="51">
        <v>85.60393560567576</v>
      </c>
      <c r="H50" s="52">
        <v>116.37731634143387</v>
      </c>
      <c r="I50" s="36"/>
      <c r="J50" s="36"/>
      <c r="K50" s="43"/>
      <c r="L50" s="44"/>
      <c r="M50" s="44"/>
      <c r="N50" s="44"/>
    </row>
    <row r="51" spans="1:14" s="27" customFormat="1" ht="12.75" customHeight="1">
      <c r="A51" s="49" t="s">
        <v>86</v>
      </c>
      <c r="B51" s="59" t="s">
        <v>87</v>
      </c>
      <c r="C51" s="152">
        <v>1207.240843</v>
      </c>
      <c r="D51" s="153">
        <v>858.354899</v>
      </c>
      <c r="E51" s="152">
        <v>1441.694809</v>
      </c>
      <c r="F51" s="153">
        <v>1125.620019</v>
      </c>
      <c r="G51" s="51">
        <v>119.42064562837193</v>
      </c>
      <c r="H51" s="52">
        <v>131.13690156733176</v>
      </c>
      <c r="I51" s="36"/>
      <c r="J51" s="36"/>
      <c r="K51" s="43"/>
      <c r="L51" s="44"/>
      <c r="M51" s="44"/>
      <c r="N51" s="44"/>
    </row>
    <row r="52" spans="1:14" s="27" customFormat="1" ht="12.75" customHeight="1">
      <c r="A52" s="60" t="s">
        <v>88</v>
      </c>
      <c r="B52" s="61" t="s">
        <v>89</v>
      </c>
      <c r="C52" s="157">
        <v>404.737213</v>
      </c>
      <c r="D52" s="158">
        <v>493.114178</v>
      </c>
      <c r="E52" s="157">
        <v>610.434372</v>
      </c>
      <c r="F52" s="158">
        <v>797.714236</v>
      </c>
      <c r="G52" s="62">
        <v>150.82239843362265</v>
      </c>
      <c r="H52" s="63">
        <v>161.7706956298466</v>
      </c>
      <c r="I52" s="36"/>
      <c r="J52" s="36"/>
      <c r="K52" s="43"/>
      <c r="L52" s="44"/>
      <c r="M52" s="44"/>
      <c r="N52" s="44"/>
    </row>
    <row r="53" spans="1:14" s="27" customFormat="1" ht="12.75" customHeight="1">
      <c r="A53" s="64" t="s">
        <v>90</v>
      </c>
      <c r="B53" s="65" t="s">
        <v>91</v>
      </c>
      <c r="C53" s="159">
        <v>73.903987</v>
      </c>
      <c r="D53" s="154">
        <v>51.32156</v>
      </c>
      <c r="E53" s="159">
        <v>100.78499</v>
      </c>
      <c r="F53" s="154">
        <v>54.835294</v>
      </c>
      <c r="G53" s="66">
        <v>136.3728725488112</v>
      </c>
      <c r="H53" s="67">
        <v>106.84650661437416</v>
      </c>
      <c r="I53" s="36"/>
      <c r="J53" s="36"/>
      <c r="K53" s="43"/>
      <c r="L53" s="44"/>
      <c r="M53" s="44"/>
      <c r="N53" s="44"/>
    </row>
    <row r="54" spans="1:14" s="27" customFormat="1" ht="12.75" customHeight="1">
      <c r="A54" s="49" t="s">
        <v>92</v>
      </c>
      <c r="B54" s="59" t="s">
        <v>93</v>
      </c>
      <c r="C54" s="152">
        <v>55.373449</v>
      </c>
      <c r="D54" s="153">
        <v>33.249567</v>
      </c>
      <c r="E54" s="152">
        <v>48.40256</v>
      </c>
      <c r="F54" s="153">
        <v>56.202946</v>
      </c>
      <c r="G54" s="51">
        <v>87.41113453128051</v>
      </c>
      <c r="H54" s="52">
        <v>169.03361779117304</v>
      </c>
      <c r="I54" s="36"/>
      <c r="J54" s="36"/>
      <c r="K54" s="43"/>
      <c r="L54" s="44"/>
      <c r="M54" s="44"/>
      <c r="N54" s="44"/>
    </row>
    <row r="55" spans="1:14" s="27" customFormat="1" ht="12.75" customHeight="1">
      <c r="A55" s="49" t="s">
        <v>94</v>
      </c>
      <c r="B55" s="59" t="s">
        <v>95</v>
      </c>
      <c r="C55" s="152">
        <v>1.14921</v>
      </c>
      <c r="D55" s="153">
        <v>0.27527</v>
      </c>
      <c r="E55" s="152">
        <v>0.758196</v>
      </c>
      <c r="F55" s="153">
        <v>0.054169</v>
      </c>
      <c r="G55" s="51">
        <v>65.97540919414206</v>
      </c>
      <c r="H55" s="52">
        <v>19.67849747520616</v>
      </c>
      <c r="I55" s="36"/>
      <c r="J55" s="36"/>
      <c r="K55" s="43"/>
      <c r="L55" s="44"/>
      <c r="M55" s="44"/>
      <c r="N55" s="44"/>
    </row>
    <row r="56" spans="1:14" s="27" customFormat="1" ht="12.75" customHeight="1">
      <c r="A56" s="49" t="s">
        <v>96</v>
      </c>
      <c r="B56" s="59" t="s">
        <v>97</v>
      </c>
      <c r="C56" s="152">
        <v>255.180633</v>
      </c>
      <c r="D56" s="153">
        <v>508.578854</v>
      </c>
      <c r="E56" s="152">
        <v>303.773563</v>
      </c>
      <c r="F56" s="153">
        <v>529.956435</v>
      </c>
      <c r="G56" s="51">
        <v>119.04256190163147</v>
      </c>
      <c r="H56" s="52">
        <v>104.20339556626554</v>
      </c>
      <c r="I56" s="36"/>
      <c r="J56" s="36"/>
      <c r="K56" s="43"/>
      <c r="L56" s="44"/>
      <c r="M56" s="44"/>
      <c r="N56" s="44"/>
    </row>
    <row r="57" spans="1:14" s="27" customFormat="1" ht="12.75" customHeight="1">
      <c r="A57" s="49" t="s">
        <v>98</v>
      </c>
      <c r="B57" s="59" t="s">
        <v>99</v>
      </c>
      <c r="C57" s="152">
        <v>6.00074</v>
      </c>
      <c r="D57" s="153">
        <v>0.214271</v>
      </c>
      <c r="E57" s="152">
        <v>2.658224</v>
      </c>
      <c r="F57" s="153">
        <v>0.200215</v>
      </c>
      <c r="G57" s="51">
        <v>44.298269880048124</v>
      </c>
      <c r="H57" s="52">
        <v>93.4400828856915</v>
      </c>
      <c r="I57" s="36"/>
      <c r="J57" s="36"/>
      <c r="K57" s="43"/>
      <c r="L57" s="44"/>
      <c r="M57" s="44"/>
      <c r="N57" s="44"/>
    </row>
    <row r="58" spans="1:14" s="27" customFormat="1" ht="12.75" customHeight="1">
      <c r="A58" s="49" t="s">
        <v>100</v>
      </c>
      <c r="B58" s="59" t="s">
        <v>101</v>
      </c>
      <c r="C58" s="152">
        <v>2.185337</v>
      </c>
      <c r="D58" s="153">
        <v>0.531577</v>
      </c>
      <c r="E58" s="152">
        <v>2.595863</v>
      </c>
      <c r="F58" s="153">
        <v>0.846026</v>
      </c>
      <c r="G58" s="51">
        <v>118.78547793772766</v>
      </c>
      <c r="H58" s="52">
        <v>159.15398897995962</v>
      </c>
      <c r="I58" s="36"/>
      <c r="J58" s="36"/>
      <c r="K58" s="43"/>
      <c r="L58" s="44"/>
      <c r="M58" s="44"/>
      <c r="N58" s="44"/>
    </row>
    <row r="59" spans="1:14" s="27" customFormat="1" ht="12.75" customHeight="1">
      <c r="A59" s="49" t="s">
        <v>102</v>
      </c>
      <c r="B59" s="59" t="s">
        <v>103</v>
      </c>
      <c r="C59" s="152">
        <v>60.679591</v>
      </c>
      <c r="D59" s="153">
        <v>44.125795</v>
      </c>
      <c r="E59" s="152">
        <v>96.241863</v>
      </c>
      <c r="F59" s="153">
        <v>89.895136</v>
      </c>
      <c r="G59" s="51">
        <v>158.60664420101313</v>
      </c>
      <c r="H59" s="52">
        <v>203.7246830340394</v>
      </c>
      <c r="I59" s="36"/>
      <c r="J59" s="36"/>
      <c r="K59" s="43"/>
      <c r="L59" s="44"/>
      <c r="M59" s="44"/>
      <c r="N59" s="44"/>
    </row>
    <row r="60" spans="1:14" s="27" customFormat="1" ht="12.75" customHeight="1">
      <c r="A60" s="49" t="s">
        <v>104</v>
      </c>
      <c r="B60" s="59" t="s">
        <v>105</v>
      </c>
      <c r="C60" s="152">
        <v>427.03356</v>
      </c>
      <c r="D60" s="153">
        <v>670.254522</v>
      </c>
      <c r="E60" s="152">
        <v>437.883303</v>
      </c>
      <c r="F60" s="153">
        <v>644.478382</v>
      </c>
      <c r="G60" s="51">
        <v>102.54072373140883</v>
      </c>
      <c r="H60" s="52">
        <v>96.1542758528379</v>
      </c>
      <c r="I60" s="36"/>
      <c r="J60" s="36"/>
      <c r="K60" s="43"/>
      <c r="L60" s="44"/>
      <c r="M60" s="44"/>
      <c r="N60" s="44"/>
    </row>
    <row r="61" spans="1:14" s="27" customFormat="1" ht="12.75" customHeight="1">
      <c r="A61" s="49" t="s">
        <v>106</v>
      </c>
      <c r="B61" s="59" t="s">
        <v>107</v>
      </c>
      <c r="C61" s="152">
        <v>82.909543</v>
      </c>
      <c r="D61" s="153">
        <v>127.016703</v>
      </c>
      <c r="E61" s="152">
        <v>83.622677</v>
      </c>
      <c r="F61" s="153">
        <v>134.291746</v>
      </c>
      <c r="G61" s="51">
        <v>100.86013500279454</v>
      </c>
      <c r="H61" s="52">
        <v>105.72762701925902</v>
      </c>
      <c r="I61" s="36"/>
      <c r="J61" s="36"/>
      <c r="K61" s="43"/>
      <c r="L61" s="44"/>
      <c r="M61" s="44"/>
      <c r="N61" s="44"/>
    </row>
    <row r="62" spans="1:14" s="27" customFormat="1" ht="12.75" customHeight="1">
      <c r="A62" s="53" t="s">
        <v>108</v>
      </c>
      <c r="B62" s="68" t="s">
        <v>109</v>
      </c>
      <c r="C62" s="155">
        <v>1.640198</v>
      </c>
      <c r="D62" s="193">
        <v>0.032298</v>
      </c>
      <c r="E62" s="155">
        <v>1.54729</v>
      </c>
      <c r="F62" s="156">
        <v>0.263217</v>
      </c>
      <c r="G62" s="55">
        <v>94.33556192606015</v>
      </c>
      <c r="H62" s="56">
        <v>814.9637748467396</v>
      </c>
      <c r="I62" s="70"/>
      <c r="J62" s="70"/>
      <c r="K62" s="43"/>
      <c r="L62" s="44"/>
      <c r="M62" s="44"/>
      <c r="N62" s="44"/>
    </row>
    <row r="63" spans="1:14" s="27" customFormat="1" ht="12.75" customHeight="1">
      <c r="A63" s="45" t="s">
        <v>110</v>
      </c>
      <c r="B63" s="69" t="s">
        <v>111</v>
      </c>
      <c r="C63" s="150">
        <v>26.071624</v>
      </c>
      <c r="D63" s="194">
        <v>10.301577</v>
      </c>
      <c r="E63" s="150">
        <v>23.925307</v>
      </c>
      <c r="F63" s="151">
        <v>11.076122</v>
      </c>
      <c r="G63" s="58">
        <v>91.76761294194792</v>
      </c>
      <c r="H63" s="48">
        <v>107.51870320437347</v>
      </c>
      <c r="I63" s="70"/>
      <c r="J63" s="70"/>
      <c r="K63" s="43"/>
      <c r="L63" s="44"/>
      <c r="M63" s="44"/>
      <c r="N63" s="44"/>
    </row>
    <row r="64" spans="1:14" s="27" customFormat="1" ht="12.75" customHeight="1">
      <c r="A64" s="49" t="s">
        <v>112</v>
      </c>
      <c r="B64" s="59" t="s">
        <v>113</v>
      </c>
      <c r="C64" s="152">
        <v>78.800313</v>
      </c>
      <c r="D64" s="195">
        <v>16.167478</v>
      </c>
      <c r="E64" s="152">
        <v>73.910196</v>
      </c>
      <c r="F64" s="153">
        <v>23.728794</v>
      </c>
      <c r="G64" s="51">
        <v>93.794292416072</v>
      </c>
      <c r="H64" s="52">
        <v>146.7686796914151</v>
      </c>
      <c r="I64" s="70"/>
      <c r="J64" s="70"/>
      <c r="K64" s="43"/>
      <c r="L64" s="44"/>
      <c r="M64" s="44"/>
      <c r="N64" s="44"/>
    </row>
    <row r="65" spans="1:14" s="27" customFormat="1" ht="12.75" customHeight="1">
      <c r="A65" s="49" t="s">
        <v>114</v>
      </c>
      <c r="B65" s="59" t="s">
        <v>115</v>
      </c>
      <c r="C65" s="152">
        <v>1.716107</v>
      </c>
      <c r="D65" s="195">
        <v>0.267173</v>
      </c>
      <c r="E65" s="152">
        <v>1.766596</v>
      </c>
      <c r="F65" s="153">
        <v>0.098608</v>
      </c>
      <c r="G65" s="51">
        <v>102.94206596674915</v>
      </c>
      <c r="H65" s="52">
        <v>36.90792108484016</v>
      </c>
      <c r="I65" s="36"/>
      <c r="J65" s="36"/>
      <c r="K65" s="43"/>
      <c r="L65" s="44"/>
      <c r="M65" s="44"/>
      <c r="N65" s="44"/>
    </row>
    <row r="66" spans="1:14" s="27" customFormat="1" ht="12.75" customHeight="1">
      <c r="A66" s="49" t="s">
        <v>116</v>
      </c>
      <c r="B66" s="59" t="s">
        <v>117</v>
      </c>
      <c r="C66" s="152">
        <v>61.883311</v>
      </c>
      <c r="D66" s="195">
        <v>92.765105</v>
      </c>
      <c r="E66" s="152">
        <v>58.518358</v>
      </c>
      <c r="F66" s="153">
        <v>84.679822</v>
      </c>
      <c r="G66" s="51">
        <v>94.56242249222896</v>
      </c>
      <c r="H66" s="52">
        <v>91.28413318779728</v>
      </c>
      <c r="I66" s="36"/>
      <c r="J66" s="36"/>
      <c r="K66" s="43"/>
      <c r="L66" s="44"/>
      <c r="M66" s="44"/>
      <c r="N66" s="44"/>
    </row>
    <row r="67" spans="1:14" s="27" customFormat="1" ht="12.75" customHeight="1">
      <c r="A67" s="49" t="s">
        <v>118</v>
      </c>
      <c r="B67" s="59" t="s">
        <v>119</v>
      </c>
      <c r="C67" s="152">
        <v>87.607663</v>
      </c>
      <c r="D67" s="195">
        <v>34.409305</v>
      </c>
      <c r="E67" s="152">
        <v>115.241647</v>
      </c>
      <c r="F67" s="153">
        <v>26.340928</v>
      </c>
      <c r="G67" s="51">
        <v>131.5428845533752</v>
      </c>
      <c r="H67" s="52">
        <v>76.55175831072438</v>
      </c>
      <c r="I67" s="36"/>
      <c r="J67" s="36"/>
      <c r="K67" s="43"/>
      <c r="L67" s="44"/>
      <c r="M67" s="44"/>
      <c r="N67" s="44"/>
    </row>
    <row r="68" spans="1:14" s="27" customFormat="1" ht="12.75" customHeight="1">
      <c r="A68" s="49" t="s">
        <v>120</v>
      </c>
      <c r="B68" s="59" t="s">
        <v>121</v>
      </c>
      <c r="C68" s="152">
        <v>60.770751</v>
      </c>
      <c r="D68" s="195">
        <v>39.467722</v>
      </c>
      <c r="E68" s="152">
        <v>74.608157</v>
      </c>
      <c r="F68" s="153">
        <v>41.009312</v>
      </c>
      <c r="G68" s="51">
        <v>122.76984531588234</v>
      </c>
      <c r="H68" s="52">
        <v>103.90595129863334</v>
      </c>
      <c r="I68" s="36"/>
      <c r="J68" s="36"/>
      <c r="K68" s="43"/>
      <c r="L68" s="44"/>
      <c r="M68" s="44"/>
      <c r="N68" s="44"/>
    </row>
    <row r="69" spans="1:14" s="27" customFormat="1" ht="12.75" customHeight="1">
      <c r="A69" s="49" t="s">
        <v>122</v>
      </c>
      <c r="B69" s="59" t="s">
        <v>123</v>
      </c>
      <c r="C69" s="152">
        <v>23.676591</v>
      </c>
      <c r="D69" s="195">
        <v>4.11543</v>
      </c>
      <c r="E69" s="152">
        <v>24.90182</v>
      </c>
      <c r="F69" s="153">
        <v>4.725946</v>
      </c>
      <c r="G69" s="51">
        <v>105.17485393061865</v>
      </c>
      <c r="H69" s="52">
        <v>114.8348046255191</v>
      </c>
      <c r="I69" s="36"/>
      <c r="J69" s="36"/>
      <c r="K69" s="43"/>
      <c r="L69" s="44"/>
      <c r="M69" s="44"/>
      <c r="N69" s="44"/>
    </row>
    <row r="70" spans="1:14" s="27" customFormat="1" ht="12.75" customHeight="1">
      <c r="A70" s="49" t="s">
        <v>124</v>
      </c>
      <c r="B70" s="59" t="s">
        <v>125</v>
      </c>
      <c r="C70" s="152">
        <v>22.380933</v>
      </c>
      <c r="D70" s="195">
        <v>9.155161</v>
      </c>
      <c r="E70" s="152">
        <v>22.196987</v>
      </c>
      <c r="F70" s="153">
        <v>11.38667</v>
      </c>
      <c r="G70" s="51">
        <v>99.17811290530203</v>
      </c>
      <c r="H70" s="52">
        <v>124.3743283160176</v>
      </c>
      <c r="I70" s="36"/>
      <c r="J70" s="36"/>
      <c r="K70" s="43"/>
      <c r="L70" s="44"/>
      <c r="M70" s="44"/>
      <c r="N70" s="44"/>
    </row>
    <row r="71" spans="1:14" s="27" customFormat="1" ht="12.75" customHeight="1">
      <c r="A71" s="49" t="s">
        <v>126</v>
      </c>
      <c r="B71" s="59" t="s">
        <v>127</v>
      </c>
      <c r="C71" s="152">
        <v>70.519926</v>
      </c>
      <c r="D71" s="195">
        <v>25.832095</v>
      </c>
      <c r="E71" s="152">
        <v>86.163237</v>
      </c>
      <c r="F71" s="153">
        <v>25.351728</v>
      </c>
      <c r="G71" s="51">
        <v>122.18282390143177</v>
      </c>
      <c r="H71" s="52">
        <v>98.14042569911578</v>
      </c>
      <c r="I71" s="36"/>
      <c r="J71" s="36"/>
      <c r="K71" s="43"/>
      <c r="L71" s="44"/>
      <c r="M71" s="44"/>
      <c r="N71" s="44"/>
    </row>
    <row r="72" spans="1:14" s="27" customFormat="1" ht="12.75" customHeight="1">
      <c r="A72" s="60" t="s">
        <v>128</v>
      </c>
      <c r="B72" s="61" t="s">
        <v>129</v>
      </c>
      <c r="C72" s="157">
        <v>27.505433</v>
      </c>
      <c r="D72" s="196">
        <v>33.91974</v>
      </c>
      <c r="E72" s="157">
        <v>19.260988</v>
      </c>
      <c r="F72" s="158">
        <v>32.736094</v>
      </c>
      <c r="G72" s="62">
        <v>70.02612174838332</v>
      </c>
      <c r="H72" s="63">
        <v>96.51045084661617</v>
      </c>
      <c r="I72" s="36"/>
      <c r="J72" s="36"/>
      <c r="K72" s="43"/>
      <c r="L72" s="44"/>
      <c r="M72" s="44"/>
      <c r="N72" s="44"/>
    </row>
    <row r="73" spans="1:14" s="27" customFormat="1" ht="12.75" customHeight="1">
      <c r="A73" s="64" t="s">
        <v>130</v>
      </c>
      <c r="B73" s="65" t="s">
        <v>131</v>
      </c>
      <c r="C73" s="159">
        <v>286.320406</v>
      </c>
      <c r="D73" s="197">
        <v>226.805865</v>
      </c>
      <c r="E73" s="159">
        <v>310.541412</v>
      </c>
      <c r="F73" s="154">
        <v>308.080482</v>
      </c>
      <c r="G73" s="66">
        <v>108.45940613817095</v>
      </c>
      <c r="H73" s="67">
        <v>135.8344423765232</v>
      </c>
      <c r="I73" s="36"/>
      <c r="J73" s="36"/>
      <c r="K73" s="43"/>
      <c r="L73" s="44"/>
      <c r="M73" s="44"/>
      <c r="N73" s="44"/>
    </row>
    <row r="74" spans="1:14" s="27" customFormat="1" ht="12.75" customHeight="1">
      <c r="A74" s="49" t="s">
        <v>132</v>
      </c>
      <c r="B74" s="59" t="s">
        <v>133</v>
      </c>
      <c r="C74" s="152">
        <v>247.237732</v>
      </c>
      <c r="D74" s="195">
        <v>231.576574</v>
      </c>
      <c r="E74" s="152">
        <v>241.776629</v>
      </c>
      <c r="F74" s="153">
        <v>281.467659</v>
      </c>
      <c r="G74" s="51">
        <v>97.79115309147069</v>
      </c>
      <c r="H74" s="52">
        <v>121.54409841126679</v>
      </c>
      <c r="I74" s="36"/>
      <c r="J74" s="36"/>
      <c r="K74" s="43"/>
      <c r="L74" s="44"/>
      <c r="M74" s="44"/>
      <c r="N74" s="44"/>
    </row>
    <row r="75" spans="1:14" s="27" customFormat="1" ht="12.75" customHeight="1">
      <c r="A75" s="49" t="s">
        <v>134</v>
      </c>
      <c r="B75" s="59" t="s">
        <v>135</v>
      </c>
      <c r="C75" s="152">
        <v>69.596237</v>
      </c>
      <c r="D75" s="195">
        <v>48.226226</v>
      </c>
      <c r="E75" s="152">
        <v>73.680383</v>
      </c>
      <c r="F75" s="153">
        <v>65.955366</v>
      </c>
      <c r="G75" s="51">
        <v>105.86834314044881</v>
      </c>
      <c r="H75" s="52">
        <v>136.7624453964115</v>
      </c>
      <c r="I75" s="36"/>
      <c r="J75" s="36"/>
      <c r="K75" s="43"/>
      <c r="L75" s="44"/>
      <c r="M75" s="44"/>
      <c r="N75" s="44"/>
    </row>
    <row r="76" spans="1:14" s="27" customFormat="1" ht="12.75" customHeight="1">
      <c r="A76" s="49" t="s">
        <v>136</v>
      </c>
      <c r="B76" s="59" t="s">
        <v>137</v>
      </c>
      <c r="C76" s="152">
        <v>276.894993</v>
      </c>
      <c r="D76" s="195">
        <v>447.884432</v>
      </c>
      <c r="E76" s="152">
        <v>324.513894</v>
      </c>
      <c r="F76" s="153">
        <v>528.48445</v>
      </c>
      <c r="G76" s="51">
        <v>117.19745831590389</v>
      </c>
      <c r="H76" s="52">
        <v>117.99571769889067</v>
      </c>
      <c r="I76" s="36"/>
      <c r="J76" s="36"/>
      <c r="K76" s="43"/>
      <c r="L76" s="44"/>
      <c r="M76" s="44"/>
      <c r="N76" s="44"/>
    </row>
    <row r="77" spans="1:14" s="27" customFormat="1" ht="12.75" customHeight="1">
      <c r="A77" s="49" t="s">
        <v>138</v>
      </c>
      <c r="B77" s="59" t="s">
        <v>139</v>
      </c>
      <c r="C77" s="152">
        <v>8.99605</v>
      </c>
      <c r="D77" s="195">
        <v>7.000195</v>
      </c>
      <c r="E77" s="152">
        <v>9.652973</v>
      </c>
      <c r="F77" s="153">
        <v>7.008603</v>
      </c>
      <c r="G77" s="51">
        <v>107.30234936444327</v>
      </c>
      <c r="H77" s="52">
        <v>100.12011093976668</v>
      </c>
      <c r="I77" s="36"/>
      <c r="J77" s="36"/>
      <c r="K77" s="43"/>
      <c r="L77" s="44"/>
      <c r="M77" s="44"/>
      <c r="N77" s="44"/>
    </row>
    <row r="78" spans="1:14" s="27" customFormat="1" ht="12.75" customHeight="1">
      <c r="A78" s="49" t="s">
        <v>140</v>
      </c>
      <c r="B78" s="59" t="s">
        <v>141</v>
      </c>
      <c r="C78" s="152">
        <v>3.859933</v>
      </c>
      <c r="D78" s="195">
        <v>4.290072</v>
      </c>
      <c r="E78" s="152">
        <v>3.626321</v>
      </c>
      <c r="F78" s="153">
        <v>5.383138</v>
      </c>
      <c r="G78" s="51">
        <v>93.94777059601812</v>
      </c>
      <c r="H78" s="52">
        <v>125.47896632037876</v>
      </c>
      <c r="I78" s="36"/>
      <c r="J78" s="36"/>
      <c r="K78" s="43"/>
      <c r="L78" s="44"/>
      <c r="M78" s="44"/>
      <c r="N78" s="44"/>
    </row>
    <row r="79" spans="1:14" s="27" customFormat="1" ht="12.75" customHeight="1">
      <c r="A79" s="49" t="s">
        <v>142</v>
      </c>
      <c r="B79" s="59" t="s">
        <v>143</v>
      </c>
      <c r="C79" s="152">
        <v>3.082615</v>
      </c>
      <c r="D79" s="195">
        <v>0.792227</v>
      </c>
      <c r="E79" s="152">
        <v>3.329433</v>
      </c>
      <c r="F79" s="153">
        <v>0.661922</v>
      </c>
      <c r="G79" s="51">
        <v>108.00677346992731</v>
      </c>
      <c r="H79" s="52">
        <v>83.55206272949546</v>
      </c>
      <c r="I79" s="36"/>
      <c r="J79" s="36"/>
      <c r="K79" s="43"/>
      <c r="L79" s="44"/>
      <c r="M79" s="44"/>
      <c r="N79" s="44"/>
    </row>
    <row r="80" spans="1:14" s="27" customFormat="1" ht="12.75" customHeight="1">
      <c r="A80" s="49" t="s">
        <v>144</v>
      </c>
      <c r="B80" s="59" t="s">
        <v>145</v>
      </c>
      <c r="C80" s="152">
        <v>115.392361</v>
      </c>
      <c r="D80" s="195">
        <v>98.036539</v>
      </c>
      <c r="E80" s="152">
        <v>114.124673</v>
      </c>
      <c r="F80" s="153">
        <v>84.889338</v>
      </c>
      <c r="G80" s="51">
        <v>98.90141081349397</v>
      </c>
      <c r="H80" s="52">
        <v>86.5894888435423</v>
      </c>
      <c r="I80" s="36"/>
      <c r="J80" s="36"/>
      <c r="K80" s="43"/>
      <c r="L80" s="44"/>
      <c r="M80" s="44"/>
      <c r="N80" s="44"/>
    </row>
    <row r="81" spans="1:14" s="27" customFormat="1" ht="12.75" customHeight="1">
      <c r="A81" s="49" t="s">
        <v>146</v>
      </c>
      <c r="B81" s="59" t="s">
        <v>147</v>
      </c>
      <c r="C81" s="152">
        <v>101.78499</v>
      </c>
      <c r="D81" s="195">
        <v>32.50495</v>
      </c>
      <c r="E81" s="152">
        <v>111.169926</v>
      </c>
      <c r="F81" s="153">
        <v>44.001694</v>
      </c>
      <c r="G81" s="51">
        <v>109.22035361009517</v>
      </c>
      <c r="H81" s="52">
        <v>135.3692099203352</v>
      </c>
      <c r="I81" s="36"/>
      <c r="J81" s="36"/>
      <c r="K81" s="43"/>
      <c r="L81" s="44"/>
      <c r="M81" s="44"/>
      <c r="N81" s="44"/>
    </row>
    <row r="82" spans="1:14" s="27" customFormat="1" ht="12.75" customHeight="1">
      <c r="A82" s="53" t="s">
        <v>148</v>
      </c>
      <c r="B82" s="68" t="s">
        <v>149</v>
      </c>
      <c r="C82" s="155">
        <v>206.024277</v>
      </c>
      <c r="D82" s="193">
        <v>224.191519</v>
      </c>
      <c r="E82" s="155">
        <v>229.957692</v>
      </c>
      <c r="F82" s="156">
        <v>279.721134</v>
      </c>
      <c r="G82" s="55">
        <v>111.61679358787411</v>
      </c>
      <c r="H82" s="56">
        <v>124.76882945781726</v>
      </c>
      <c r="I82" s="36"/>
      <c r="J82" s="36"/>
      <c r="K82" s="43"/>
      <c r="L82" s="44"/>
      <c r="M82" s="44"/>
      <c r="N82" s="44"/>
    </row>
    <row r="83" spans="1:14" s="27" customFormat="1" ht="12.75" customHeight="1">
      <c r="A83" s="45" t="s">
        <v>150</v>
      </c>
      <c r="B83" s="69" t="s">
        <v>151</v>
      </c>
      <c r="C83" s="150">
        <v>74.814373</v>
      </c>
      <c r="D83" s="194">
        <v>109.705061</v>
      </c>
      <c r="E83" s="150">
        <v>162.001726</v>
      </c>
      <c r="F83" s="151">
        <v>189.233335</v>
      </c>
      <c r="G83" s="58">
        <v>216.53823924982967</v>
      </c>
      <c r="H83" s="48">
        <v>172.4928032262796</v>
      </c>
      <c r="I83" s="36"/>
      <c r="J83" s="36"/>
      <c r="K83" s="43"/>
      <c r="L83" s="44"/>
      <c r="M83" s="44"/>
      <c r="N83" s="44"/>
    </row>
    <row r="84" spans="1:14" s="27" customFormat="1" ht="12.75" customHeight="1">
      <c r="A84" s="49" t="s">
        <v>152</v>
      </c>
      <c r="B84" s="59" t="s">
        <v>153</v>
      </c>
      <c r="C84" s="152">
        <v>817.026059</v>
      </c>
      <c r="D84" s="195">
        <v>1597.928017</v>
      </c>
      <c r="E84" s="152">
        <v>1255.957457</v>
      </c>
      <c r="F84" s="153">
        <v>2320.377271</v>
      </c>
      <c r="G84" s="51">
        <v>153.7230597684033</v>
      </c>
      <c r="H84" s="52">
        <v>145.2116269515287</v>
      </c>
      <c r="I84" s="36"/>
      <c r="J84" s="36"/>
      <c r="K84" s="43"/>
      <c r="L84" s="44"/>
      <c r="M84" s="44"/>
      <c r="N84" s="44"/>
    </row>
    <row r="85" spans="1:14" s="27" customFormat="1" ht="12.75" customHeight="1">
      <c r="A85" s="49" t="s">
        <v>154</v>
      </c>
      <c r="B85" s="59" t="s">
        <v>155</v>
      </c>
      <c r="C85" s="152">
        <v>773.841811</v>
      </c>
      <c r="D85" s="195">
        <v>817.886443</v>
      </c>
      <c r="E85" s="152">
        <v>945.907942</v>
      </c>
      <c r="F85" s="153">
        <v>984.273842</v>
      </c>
      <c r="G85" s="51">
        <v>122.23531069969545</v>
      </c>
      <c r="H85" s="52">
        <v>120.34358197571933</v>
      </c>
      <c r="I85" s="36"/>
      <c r="J85" s="36"/>
      <c r="K85" s="43"/>
      <c r="L85" s="44"/>
      <c r="M85" s="44"/>
      <c r="N85" s="44"/>
    </row>
    <row r="86" spans="1:14" s="27" customFormat="1" ht="12.75" customHeight="1">
      <c r="A86" s="49" t="s">
        <v>156</v>
      </c>
      <c r="B86" s="59" t="s">
        <v>157</v>
      </c>
      <c r="C86" s="152">
        <v>153.012698</v>
      </c>
      <c r="D86" s="195">
        <v>130.52126</v>
      </c>
      <c r="E86" s="152">
        <v>383.220248</v>
      </c>
      <c r="F86" s="153">
        <v>307.981547</v>
      </c>
      <c r="G86" s="51">
        <v>250.4499646166621</v>
      </c>
      <c r="H86" s="52">
        <v>235.96274430694274</v>
      </c>
      <c r="I86" s="36"/>
      <c r="J86" s="36"/>
      <c r="K86" s="43"/>
      <c r="L86" s="44"/>
      <c r="M86" s="44"/>
      <c r="N86" s="44"/>
    </row>
    <row r="87" spans="1:14" s="27" customFormat="1" ht="12.75" customHeight="1">
      <c r="A87" s="49" t="s">
        <v>158</v>
      </c>
      <c r="B87" s="59" t="s">
        <v>159</v>
      </c>
      <c r="C87" s="152">
        <v>1.911357</v>
      </c>
      <c r="D87" s="195">
        <v>9.54542</v>
      </c>
      <c r="E87" s="152">
        <v>7.375035</v>
      </c>
      <c r="F87" s="153">
        <v>8.926934</v>
      </c>
      <c r="G87" s="51">
        <v>385.8533492173362</v>
      </c>
      <c r="H87" s="52">
        <v>93.52059940788357</v>
      </c>
      <c r="I87" s="36"/>
      <c r="J87" s="36"/>
      <c r="K87" s="43"/>
      <c r="L87" s="44"/>
      <c r="M87" s="44"/>
      <c r="N87" s="44"/>
    </row>
    <row r="88" spans="1:14" s="27" customFormat="1" ht="12.75" customHeight="1">
      <c r="A88" s="49" t="s">
        <v>160</v>
      </c>
      <c r="B88" s="59" t="s">
        <v>161</v>
      </c>
      <c r="C88" s="152">
        <v>201.687626</v>
      </c>
      <c r="D88" s="195">
        <v>366.346677</v>
      </c>
      <c r="E88" s="152">
        <v>318.943097</v>
      </c>
      <c r="F88" s="153">
        <v>468.465511</v>
      </c>
      <c r="G88" s="51">
        <v>158.13716653097995</v>
      </c>
      <c r="H88" s="52">
        <v>127.8749175060758</v>
      </c>
      <c r="I88" s="36"/>
      <c r="J88" s="36"/>
      <c r="K88" s="43"/>
      <c r="L88" s="44"/>
      <c r="M88" s="44"/>
      <c r="N88" s="44"/>
    </row>
    <row r="89" spans="1:14" s="27" customFormat="1" ht="12.75" customHeight="1">
      <c r="A89" s="49" t="s">
        <v>162</v>
      </c>
      <c r="B89" s="59" t="s">
        <v>163</v>
      </c>
      <c r="C89" s="152">
        <v>2.311622</v>
      </c>
      <c r="D89" s="195">
        <v>0.923113</v>
      </c>
      <c r="E89" s="152">
        <v>2.148662</v>
      </c>
      <c r="F89" s="153">
        <v>1.83263</v>
      </c>
      <c r="G89" s="51">
        <v>92.95040452115441</v>
      </c>
      <c r="H89" s="52">
        <v>198.52715756359189</v>
      </c>
      <c r="I89" s="36"/>
      <c r="J89" s="36"/>
      <c r="K89" s="43"/>
      <c r="L89" s="44"/>
      <c r="M89" s="44"/>
      <c r="N89" s="44"/>
    </row>
    <row r="90" spans="1:14" s="27" customFormat="1" ht="12.75" customHeight="1">
      <c r="A90" s="49" t="s">
        <v>164</v>
      </c>
      <c r="B90" s="59" t="s">
        <v>165</v>
      </c>
      <c r="C90" s="152">
        <v>32.874409</v>
      </c>
      <c r="D90" s="195">
        <v>31.177624</v>
      </c>
      <c r="E90" s="152">
        <v>58.147167</v>
      </c>
      <c r="F90" s="153">
        <v>39.61003</v>
      </c>
      <c r="G90" s="51">
        <v>176.87669153231013</v>
      </c>
      <c r="H90" s="52">
        <v>127.04633938750432</v>
      </c>
      <c r="I90" s="36"/>
      <c r="J90" s="36"/>
      <c r="K90" s="43"/>
      <c r="L90" s="44"/>
      <c r="M90" s="44"/>
      <c r="N90" s="44"/>
    </row>
    <row r="91" spans="1:14" s="27" customFormat="1" ht="12.75" customHeight="1">
      <c r="A91" s="60" t="s">
        <v>166</v>
      </c>
      <c r="B91" s="61" t="s">
        <v>167</v>
      </c>
      <c r="C91" s="157">
        <v>22.384827</v>
      </c>
      <c r="D91" s="196">
        <v>13.308675</v>
      </c>
      <c r="E91" s="157">
        <v>31.032814</v>
      </c>
      <c r="F91" s="158">
        <v>14.671264</v>
      </c>
      <c r="G91" s="62">
        <v>138.63325367669805</v>
      </c>
      <c r="H91" s="63">
        <v>110.23835205232679</v>
      </c>
      <c r="I91" s="36"/>
      <c r="J91" s="36"/>
      <c r="K91" s="43"/>
      <c r="L91" s="44"/>
      <c r="M91" s="44"/>
      <c r="N91" s="44"/>
    </row>
    <row r="92" spans="1:14" s="27" customFormat="1" ht="12.75" customHeight="1">
      <c r="A92" s="64" t="s">
        <v>168</v>
      </c>
      <c r="B92" s="65" t="s">
        <v>169</v>
      </c>
      <c r="C92" s="159">
        <v>6.915559</v>
      </c>
      <c r="D92" s="197">
        <v>4.241911</v>
      </c>
      <c r="E92" s="159">
        <v>12.479683</v>
      </c>
      <c r="F92" s="154">
        <v>6.36735</v>
      </c>
      <c r="G92" s="66">
        <v>180.45805118573927</v>
      </c>
      <c r="H92" s="67">
        <v>150.10569528686483</v>
      </c>
      <c r="I92" s="36"/>
      <c r="J92" s="36"/>
      <c r="K92" s="43"/>
      <c r="L92" s="44"/>
      <c r="M92" s="44"/>
      <c r="N92" s="44"/>
    </row>
    <row r="93" spans="1:14" s="27" customFormat="1" ht="12.75" customHeight="1">
      <c r="A93" s="49" t="s">
        <v>170</v>
      </c>
      <c r="B93" s="59" t="s">
        <v>171</v>
      </c>
      <c r="C93" s="152">
        <v>109.701047</v>
      </c>
      <c r="D93" s="195">
        <v>52.724712</v>
      </c>
      <c r="E93" s="152">
        <v>133.891965</v>
      </c>
      <c r="F93" s="153">
        <v>53.135849</v>
      </c>
      <c r="G93" s="51">
        <v>122.05167467544771</v>
      </c>
      <c r="H93" s="52">
        <v>100.7797804566481</v>
      </c>
      <c r="I93" s="36"/>
      <c r="J93" s="36"/>
      <c r="K93" s="43"/>
      <c r="L93" s="44"/>
      <c r="M93" s="44"/>
      <c r="N93" s="44"/>
    </row>
    <row r="94" spans="1:14" s="27" customFormat="1" ht="12.75" customHeight="1">
      <c r="A94" s="49" t="s">
        <v>172</v>
      </c>
      <c r="B94" s="59" t="s">
        <v>173</v>
      </c>
      <c r="C94" s="152">
        <v>261.642374</v>
      </c>
      <c r="D94" s="195">
        <v>274.190658</v>
      </c>
      <c r="E94" s="152">
        <v>317.731687</v>
      </c>
      <c r="F94" s="153">
        <v>316.562572</v>
      </c>
      <c r="G94" s="51">
        <v>121.43739645169249</v>
      </c>
      <c r="H94" s="52">
        <v>115.45344918352399</v>
      </c>
      <c r="I94" s="36"/>
      <c r="J94" s="36"/>
      <c r="K94" s="43"/>
      <c r="L94" s="44"/>
      <c r="M94" s="44"/>
      <c r="N94" s="44"/>
    </row>
    <row r="95" spans="1:14" s="27" customFormat="1" ht="12.75" customHeight="1">
      <c r="A95" s="49" t="s">
        <v>174</v>
      </c>
      <c r="B95" s="59" t="s">
        <v>175</v>
      </c>
      <c r="C95" s="152">
        <v>2934.874708</v>
      </c>
      <c r="D95" s="195">
        <v>2748.714355</v>
      </c>
      <c r="E95" s="152">
        <v>3398.003326</v>
      </c>
      <c r="F95" s="153">
        <v>3427.911046</v>
      </c>
      <c r="G95" s="51">
        <v>115.78018362206693</v>
      </c>
      <c r="H95" s="52">
        <v>124.70961341488682</v>
      </c>
      <c r="I95" s="36"/>
      <c r="J95" s="36"/>
      <c r="K95" s="43"/>
      <c r="L95" s="44"/>
      <c r="M95" s="44"/>
      <c r="N95" s="44"/>
    </row>
    <row r="96" spans="1:14" s="27" customFormat="1" ht="12.75" customHeight="1">
      <c r="A96" s="49" t="s">
        <v>176</v>
      </c>
      <c r="B96" s="59" t="s">
        <v>177</v>
      </c>
      <c r="C96" s="152">
        <v>5542.500028</v>
      </c>
      <c r="D96" s="195">
        <v>7171.934979</v>
      </c>
      <c r="E96" s="152">
        <v>7082.6245</v>
      </c>
      <c r="F96" s="153">
        <v>8190.120049</v>
      </c>
      <c r="G96" s="51">
        <v>127.78754107748287</v>
      </c>
      <c r="H96" s="52">
        <v>114.1967972796927</v>
      </c>
      <c r="I96" s="36"/>
      <c r="J96" s="36"/>
      <c r="K96" s="43"/>
      <c r="L96" s="44"/>
      <c r="M96" s="44"/>
      <c r="N96" s="44"/>
    </row>
    <row r="97" spans="1:14" s="27" customFormat="1" ht="12.75" customHeight="1">
      <c r="A97" s="49" t="s">
        <v>178</v>
      </c>
      <c r="B97" s="59" t="s">
        <v>179</v>
      </c>
      <c r="C97" s="152">
        <v>128.216359</v>
      </c>
      <c r="D97" s="195">
        <v>233.751565</v>
      </c>
      <c r="E97" s="152">
        <v>108.10555</v>
      </c>
      <c r="F97" s="153">
        <v>253.402543</v>
      </c>
      <c r="G97" s="51">
        <v>84.31494299413072</v>
      </c>
      <c r="H97" s="52">
        <v>108.40677922306104</v>
      </c>
      <c r="I97" s="36"/>
      <c r="J97" s="36"/>
      <c r="K97" s="43"/>
      <c r="L97" s="44"/>
      <c r="M97" s="44"/>
      <c r="N97" s="44"/>
    </row>
    <row r="98" spans="1:14" s="27" customFormat="1" ht="12.75" customHeight="1">
      <c r="A98" s="49" t="s">
        <v>180</v>
      </c>
      <c r="B98" s="59" t="s">
        <v>181</v>
      </c>
      <c r="C98" s="152">
        <v>3128.296024</v>
      </c>
      <c r="D98" s="195">
        <v>5564.494003</v>
      </c>
      <c r="E98" s="152">
        <v>3956.559784</v>
      </c>
      <c r="F98" s="153">
        <v>7134.239518</v>
      </c>
      <c r="G98" s="51">
        <v>126.47651480696315</v>
      </c>
      <c r="H98" s="52">
        <v>128.21003157077175</v>
      </c>
      <c r="I98" s="36"/>
      <c r="J98" s="36"/>
      <c r="K98" s="43"/>
      <c r="L98" s="44"/>
      <c r="M98" s="44"/>
      <c r="N98" s="44"/>
    </row>
    <row r="99" spans="1:14" s="27" customFormat="1" ht="12.75" customHeight="1">
      <c r="A99" s="49" t="s">
        <v>182</v>
      </c>
      <c r="B99" s="59" t="s">
        <v>183</v>
      </c>
      <c r="C99" s="152">
        <v>21.218401</v>
      </c>
      <c r="D99" s="195">
        <v>32.264231</v>
      </c>
      <c r="E99" s="152">
        <v>34.707991</v>
      </c>
      <c r="F99" s="153">
        <v>34.063419</v>
      </c>
      <c r="G99" s="51">
        <v>163.57496024323416</v>
      </c>
      <c r="H99" s="52">
        <v>105.57641680658685</v>
      </c>
      <c r="I99" s="36"/>
      <c r="J99" s="36"/>
      <c r="K99" s="43"/>
      <c r="L99" s="44"/>
      <c r="M99" s="44"/>
      <c r="N99" s="44"/>
    </row>
    <row r="100" spans="1:14" s="27" customFormat="1" ht="12.75" customHeight="1">
      <c r="A100" s="49" t="s">
        <v>184</v>
      </c>
      <c r="B100" s="59" t="s">
        <v>185</v>
      </c>
      <c r="C100" s="152">
        <v>2.951061</v>
      </c>
      <c r="D100" s="195">
        <v>28.00112</v>
      </c>
      <c r="E100" s="152">
        <v>1.698625</v>
      </c>
      <c r="F100" s="153">
        <v>41.57853</v>
      </c>
      <c r="G100" s="51">
        <v>57.559806456050886</v>
      </c>
      <c r="H100" s="52">
        <v>148.4888104475821</v>
      </c>
      <c r="I100" s="36"/>
      <c r="J100" s="36"/>
      <c r="K100" s="43"/>
      <c r="L100" s="44"/>
      <c r="M100" s="44"/>
      <c r="N100" s="44"/>
    </row>
    <row r="101" spans="1:14" s="27" customFormat="1" ht="12.75" customHeight="1">
      <c r="A101" s="53" t="s">
        <v>186</v>
      </c>
      <c r="B101" s="68" t="s">
        <v>187</v>
      </c>
      <c r="C101" s="155">
        <v>847.33118</v>
      </c>
      <c r="D101" s="193">
        <v>265.733047</v>
      </c>
      <c r="E101" s="155">
        <v>1069.809216</v>
      </c>
      <c r="F101" s="156">
        <v>351.86903</v>
      </c>
      <c r="G101" s="55">
        <v>126.25632589137108</v>
      </c>
      <c r="H101" s="56">
        <v>132.41447910692116</v>
      </c>
      <c r="I101" s="36"/>
      <c r="J101" s="36"/>
      <c r="K101" s="43"/>
      <c r="L101" s="44"/>
      <c r="M101" s="44"/>
      <c r="N101" s="44"/>
    </row>
    <row r="102" spans="1:14" s="27" customFormat="1" ht="12.75" customHeight="1">
      <c r="A102" s="45" t="s">
        <v>188</v>
      </c>
      <c r="B102" s="69" t="s">
        <v>189</v>
      </c>
      <c r="C102" s="150">
        <v>14.432119</v>
      </c>
      <c r="D102" s="194">
        <v>4.819254</v>
      </c>
      <c r="E102" s="150">
        <v>18.131799</v>
      </c>
      <c r="F102" s="151">
        <v>6.679055</v>
      </c>
      <c r="G102" s="58">
        <v>125.63504361348463</v>
      </c>
      <c r="H102" s="48">
        <v>138.59105579411252</v>
      </c>
      <c r="I102" s="36"/>
      <c r="J102" s="36"/>
      <c r="K102" s="43"/>
      <c r="L102" s="44"/>
      <c r="M102" s="44"/>
      <c r="N102" s="44"/>
    </row>
    <row r="103" spans="1:14" s="27" customFormat="1" ht="12.75" customHeight="1">
      <c r="A103" s="49" t="s">
        <v>190</v>
      </c>
      <c r="B103" s="59" t="s">
        <v>191</v>
      </c>
      <c r="C103" s="152">
        <v>3.416043</v>
      </c>
      <c r="D103" s="195">
        <v>8.552674</v>
      </c>
      <c r="E103" s="152">
        <v>2.988561</v>
      </c>
      <c r="F103" s="153">
        <v>0.831072</v>
      </c>
      <c r="G103" s="51">
        <v>87.48604745314972</v>
      </c>
      <c r="H103" s="52">
        <v>9.717101341638884</v>
      </c>
      <c r="I103" s="36"/>
      <c r="J103" s="36"/>
      <c r="K103" s="43"/>
      <c r="L103" s="44"/>
      <c r="M103" s="44"/>
      <c r="N103" s="44"/>
    </row>
    <row r="104" spans="1:14" s="27" customFormat="1" ht="12.75" customHeight="1">
      <c r="A104" s="49" t="s">
        <v>192</v>
      </c>
      <c r="B104" s="59" t="s">
        <v>193</v>
      </c>
      <c r="C104" s="152">
        <v>9.065555</v>
      </c>
      <c r="D104" s="195">
        <v>9.869367</v>
      </c>
      <c r="E104" s="152">
        <v>7.886772</v>
      </c>
      <c r="F104" s="153">
        <v>11.117078</v>
      </c>
      <c r="G104" s="51">
        <v>86.9971226251454</v>
      </c>
      <c r="H104" s="52">
        <v>112.64225963022754</v>
      </c>
      <c r="I104" s="36"/>
      <c r="J104" s="36"/>
      <c r="K104" s="43"/>
      <c r="L104" s="44"/>
      <c r="M104" s="44"/>
      <c r="N104" s="44"/>
    </row>
    <row r="105" spans="1:14" s="27" customFormat="1" ht="12.75" customHeight="1">
      <c r="A105" s="49" t="s">
        <v>194</v>
      </c>
      <c r="B105" s="59" t="s">
        <v>195</v>
      </c>
      <c r="C105" s="152">
        <v>420.472945</v>
      </c>
      <c r="D105" s="195">
        <v>683.306749</v>
      </c>
      <c r="E105" s="152">
        <v>497.358258</v>
      </c>
      <c r="F105" s="153">
        <v>742.475503</v>
      </c>
      <c r="G105" s="51">
        <v>118.28543641493985</v>
      </c>
      <c r="H105" s="52">
        <v>108.65917892463257</v>
      </c>
      <c r="I105" s="36"/>
      <c r="J105" s="36"/>
      <c r="K105" s="43"/>
      <c r="L105" s="44"/>
      <c r="M105" s="44"/>
      <c r="N105" s="44"/>
    </row>
    <row r="106" spans="1:14" s="27" customFormat="1" ht="12.75" customHeight="1">
      <c r="A106" s="49" t="s">
        <v>196</v>
      </c>
      <c r="B106" s="59" t="s">
        <v>197</v>
      </c>
      <c r="C106" s="152">
        <v>185.139754</v>
      </c>
      <c r="D106" s="195">
        <v>141.201243</v>
      </c>
      <c r="E106" s="152">
        <v>135.538881</v>
      </c>
      <c r="F106" s="153">
        <v>134.659087</v>
      </c>
      <c r="G106" s="51">
        <v>73.20895597603527</v>
      </c>
      <c r="H106" s="52">
        <v>95.36678582921539</v>
      </c>
      <c r="I106" s="36"/>
      <c r="J106" s="36"/>
      <c r="K106" s="43"/>
      <c r="L106" s="44"/>
      <c r="M106" s="44"/>
      <c r="N106" s="44"/>
    </row>
    <row r="107" spans="1:14" s="27" customFormat="1" ht="12.75" customHeight="1">
      <c r="A107" s="49" t="s">
        <v>198</v>
      </c>
      <c r="B107" s="59" t="s">
        <v>199</v>
      </c>
      <c r="C107" s="152">
        <v>73.781912</v>
      </c>
      <c r="D107" s="195">
        <v>70.108537</v>
      </c>
      <c r="E107" s="152">
        <v>79.538031</v>
      </c>
      <c r="F107" s="153">
        <v>80.586907</v>
      </c>
      <c r="G107" s="51">
        <v>107.80153135635737</v>
      </c>
      <c r="H107" s="52">
        <v>114.94592591484259</v>
      </c>
      <c r="I107" s="36"/>
      <c r="J107" s="36"/>
      <c r="K107" s="43"/>
      <c r="L107" s="44"/>
      <c r="M107" s="44"/>
      <c r="N107" s="44"/>
    </row>
    <row r="108" spans="1:14" s="27" customFormat="1" ht="12.75" customHeight="1">
      <c r="A108" s="49" t="s">
        <v>200</v>
      </c>
      <c r="B108" s="59" t="s">
        <v>201</v>
      </c>
      <c r="C108" s="152">
        <v>0.711143</v>
      </c>
      <c r="D108" s="195">
        <v>0.379732</v>
      </c>
      <c r="E108" s="152">
        <v>0.597158</v>
      </c>
      <c r="F108" s="153">
        <v>0.382878</v>
      </c>
      <c r="G108" s="51">
        <v>83.97157814954235</v>
      </c>
      <c r="H108" s="52">
        <v>100.82847903258087</v>
      </c>
      <c r="I108" s="36"/>
      <c r="J108" s="36"/>
      <c r="K108" s="43"/>
      <c r="L108" s="44"/>
      <c r="M108" s="44"/>
      <c r="N108" s="44"/>
    </row>
    <row r="109" spans="1:14" s="27" customFormat="1" ht="12.75" customHeight="1">
      <c r="A109" s="53">
        <v>98</v>
      </c>
      <c r="B109" s="59" t="s">
        <v>204</v>
      </c>
      <c r="C109" s="152">
        <v>55.920734</v>
      </c>
      <c r="D109" s="195">
        <v>0</v>
      </c>
      <c r="E109" s="152">
        <v>66.973408</v>
      </c>
      <c r="F109" s="153">
        <v>0.295604</v>
      </c>
      <c r="G109" s="51">
        <v>119.76489435921924</v>
      </c>
      <c r="H109" s="52">
        <v>0</v>
      </c>
      <c r="I109" s="36"/>
      <c r="J109" s="36"/>
      <c r="K109" s="43"/>
      <c r="L109" s="44"/>
      <c r="M109" s="44"/>
      <c r="N109" s="44"/>
    </row>
    <row r="110" spans="1:14" s="27" customFormat="1" ht="12.75" customHeight="1">
      <c r="A110" s="60">
        <v>99</v>
      </c>
      <c r="B110" s="61" t="s">
        <v>202</v>
      </c>
      <c r="C110" s="157">
        <v>0</v>
      </c>
      <c r="D110" s="196">
        <v>28.37849</v>
      </c>
      <c r="E110" s="157">
        <v>0</v>
      </c>
      <c r="F110" s="158">
        <v>26.907684</v>
      </c>
      <c r="G110" s="62">
        <v>0</v>
      </c>
      <c r="H110" s="63">
        <v>94.81718019528171</v>
      </c>
      <c r="I110" s="36"/>
      <c r="J110" s="36"/>
      <c r="K110" s="43"/>
      <c r="L110" s="44"/>
      <c r="M110" s="44"/>
      <c r="N110" s="44"/>
    </row>
    <row r="111" spans="1:10" ht="12.75">
      <c r="A111" s="71"/>
      <c r="B111" s="71"/>
      <c r="C111" s="71"/>
      <c r="D111" s="71"/>
      <c r="I111" s="73"/>
      <c r="J111" s="73"/>
    </row>
    <row r="112" spans="1:8" s="74" customFormat="1" ht="21" customHeight="1">
      <c r="A112" s="198" t="s">
        <v>225</v>
      </c>
      <c r="B112" s="198"/>
      <c r="C112" s="198"/>
      <c r="D112" s="198"/>
      <c r="E112" s="198"/>
      <c r="F112" s="198"/>
      <c r="G112" s="198"/>
      <c r="H112" s="198"/>
    </row>
    <row r="113" s="74" customFormat="1" ht="11.25">
      <c r="A113" s="74" t="s">
        <v>203</v>
      </c>
    </row>
  </sheetData>
  <sheetProtection/>
  <mergeCells count="1">
    <mergeCell ref="A112:H112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3" sqref="A3"/>
    </sheetView>
  </sheetViews>
  <sheetFormatPr defaultColWidth="9.00390625" defaultRowHeight="12.75"/>
  <cols>
    <col min="1" max="1" width="3.125" style="75" customWidth="1"/>
    <col min="2" max="2" width="41.75390625" style="8" customWidth="1"/>
    <col min="3" max="7" width="10.125" style="73" customWidth="1"/>
    <col min="8" max="9" width="10.125" style="106" customWidth="1"/>
    <col min="10" max="10" width="8.00390625" style="85" bestFit="1" customWidth="1"/>
    <col min="11" max="12" width="6.75390625" style="72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4"/>
      <c r="D1" s="84"/>
      <c r="E1" s="85"/>
      <c r="F1" s="85"/>
      <c r="G1" s="86"/>
      <c r="H1" s="86"/>
      <c r="I1" s="86"/>
      <c r="J1" s="84"/>
      <c r="K1" s="5"/>
      <c r="L1" s="6"/>
      <c r="M1" s="7"/>
      <c r="N1" s="7"/>
    </row>
    <row r="2" spans="1:14" ht="15" customHeight="1">
      <c r="A2" s="10" t="s">
        <v>1</v>
      </c>
      <c r="B2" s="2"/>
      <c r="C2" s="84"/>
      <c r="D2" s="84"/>
      <c r="E2" s="87"/>
      <c r="F2" s="101"/>
      <c r="G2" s="88"/>
      <c r="H2" s="129"/>
      <c r="I2" s="129"/>
      <c r="J2" s="84"/>
      <c r="K2" s="13"/>
      <c r="L2" s="14"/>
      <c r="M2" s="15"/>
      <c r="N2" s="15"/>
    </row>
    <row r="3" spans="1:14" ht="18" customHeight="1">
      <c r="A3" s="10"/>
      <c r="B3" s="2"/>
      <c r="C3" s="84"/>
      <c r="D3" s="84"/>
      <c r="E3" s="87"/>
      <c r="F3" s="101"/>
      <c r="G3" s="88"/>
      <c r="H3" s="129"/>
      <c r="I3" s="129"/>
      <c r="J3" s="84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september 2010  (a rovnaké obdobie roku 2009)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7"/>
      <c r="D6" s="87"/>
      <c r="E6" s="87"/>
      <c r="F6" s="101"/>
      <c r="G6" s="128" t="s">
        <v>221</v>
      </c>
      <c r="H6" s="89"/>
      <c r="I6" s="89"/>
      <c r="J6" s="87"/>
      <c r="K6" s="3"/>
      <c r="L6" s="14"/>
      <c r="M6" s="15"/>
      <c r="N6" s="15"/>
    </row>
    <row r="7" spans="1:14" ht="6" customHeight="1">
      <c r="A7" s="22"/>
      <c r="B7" s="11"/>
      <c r="C7" s="87"/>
      <c r="D7" s="87"/>
      <c r="E7" s="87"/>
      <c r="F7" s="101"/>
      <c r="G7" s="90"/>
      <c r="H7" s="102"/>
      <c r="I7" s="102"/>
      <c r="J7" s="87"/>
      <c r="K7" s="3"/>
      <c r="L7" s="3"/>
      <c r="M7" s="15"/>
      <c r="N7" s="15"/>
    </row>
    <row r="8" spans="1:12" s="27" customFormat="1" ht="12.75" customHeight="1">
      <c r="A8" s="24" t="s">
        <v>3</v>
      </c>
      <c r="B8" s="76" t="s">
        <v>4</v>
      </c>
      <c r="C8" s="91" t="str">
        <f>SR_HS2!C8</f>
        <v>jan. - sept. 2009</v>
      </c>
      <c r="D8" s="92"/>
      <c r="E8" s="131" t="str">
        <f>SR_HS2!E8</f>
        <v>jan. - sept. 2010</v>
      </c>
      <c r="F8" s="91"/>
      <c r="G8" s="99"/>
      <c r="H8" s="136"/>
      <c r="I8" s="130" t="s">
        <v>215</v>
      </c>
      <c r="J8" s="125"/>
      <c r="K8" s="77" t="s">
        <v>214</v>
      </c>
      <c r="L8" s="26"/>
    </row>
    <row r="9" spans="1:12" s="27" customFormat="1" ht="12.75">
      <c r="A9" s="28" t="s">
        <v>5</v>
      </c>
      <c r="B9" s="29"/>
      <c r="C9" s="96" t="s">
        <v>6</v>
      </c>
      <c r="D9" s="97" t="s">
        <v>7</v>
      </c>
      <c r="E9" s="96" t="s">
        <v>6</v>
      </c>
      <c r="F9" s="123" t="s">
        <v>210</v>
      </c>
      <c r="G9" s="100" t="s">
        <v>7</v>
      </c>
      <c r="H9" s="123" t="s">
        <v>210</v>
      </c>
      <c r="I9" s="98" t="s">
        <v>209</v>
      </c>
      <c r="J9" s="126"/>
      <c r="K9" s="96" t="s">
        <v>6</v>
      </c>
      <c r="L9" s="97" t="s">
        <v>7</v>
      </c>
    </row>
    <row r="10" spans="1:12" s="27" customFormat="1" ht="6.75" customHeight="1">
      <c r="A10" s="30"/>
      <c r="B10" s="30"/>
      <c r="C10" s="31"/>
      <c r="D10" s="32"/>
      <c r="E10" s="31"/>
      <c r="F10" s="31"/>
      <c r="G10" s="32"/>
      <c r="H10" s="103"/>
      <c r="I10" s="103"/>
      <c r="J10" s="133"/>
      <c r="K10" s="31"/>
      <c r="L10" s="31"/>
    </row>
    <row r="11" spans="1:18" s="38" customFormat="1" ht="12.75" customHeight="1">
      <c r="A11" s="33"/>
      <c r="B11" s="34" t="s">
        <v>8</v>
      </c>
      <c r="C11" s="148">
        <f>SR_HS2!C11</f>
        <v>27912.860212</v>
      </c>
      <c r="D11" s="149">
        <f>SR_HS2!D11</f>
        <v>28491.279162999996</v>
      </c>
      <c r="E11" s="148">
        <f>SR_HS2!E11</f>
        <v>34639.20847899999</v>
      </c>
      <c r="F11" s="124">
        <v>1</v>
      </c>
      <c r="G11" s="140">
        <f>SR_HS2!F11</f>
        <v>34983.288908999995</v>
      </c>
      <c r="H11" s="124">
        <v>1</v>
      </c>
      <c r="I11" s="141">
        <f>G11-E11</f>
        <v>344.0804300000018</v>
      </c>
      <c r="J11" s="143">
        <f>SUM(J14:J23)</f>
        <v>4860.351369999999</v>
      </c>
      <c r="K11" s="35">
        <f>SR_HS2!G11</f>
        <v>124.0976675837336</v>
      </c>
      <c r="L11" s="35">
        <f>SR_HS2!H11</f>
        <v>122.78595393649718</v>
      </c>
      <c r="M11" s="36"/>
      <c r="N11" s="36"/>
      <c r="O11" s="37"/>
      <c r="P11" s="37"/>
      <c r="Q11" s="37"/>
      <c r="R11" s="37"/>
    </row>
    <row r="12" spans="1:18" s="38" customFormat="1" ht="6.75" customHeight="1">
      <c r="A12" s="78"/>
      <c r="B12" s="37"/>
      <c r="C12" s="138"/>
      <c r="D12" s="139"/>
      <c r="E12" s="138"/>
      <c r="F12" s="93"/>
      <c r="G12" s="139"/>
      <c r="H12" s="104"/>
      <c r="I12" s="142"/>
      <c r="J12" s="144"/>
      <c r="K12" s="79"/>
      <c r="L12" s="79"/>
      <c r="M12" s="36"/>
      <c r="N12" s="36"/>
      <c r="O12" s="37"/>
      <c r="P12" s="37"/>
      <c r="Q12" s="37"/>
      <c r="R12" s="37"/>
    </row>
    <row r="13" spans="1:18" s="27" customFormat="1" ht="13.5" customHeight="1">
      <c r="A13" s="80" t="s">
        <v>205</v>
      </c>
      <c r="B13" s="81" t="s">
        <v>206</v>
      </c>
      <c r="C13" s="181" t="s">
        <v>212</v>
      </c>
      <c r="D13" s="182" t="s">
        <v>213</v>
      </c>
      <c r="E13" s="183" t="s">
        <v>216</v>
      </c>
      <c r="F13" s="184" t="s">
        <v>217</v>
      </c>
      <c r="G13" s="185" t="s">
        <v>218</v>
      </c>
      <c r="H13" s="184" t="s">
        <v>219</v>
      </c>
      <c r="I13" s="186" t="s">
        <v>220</v>
      </c>
      <c r="J13" s="187" t="s">
        <v>211</v>
      </c>
      <c r="K13" s="188" t="s">
        <v>207</v>
      </c>
      <c r="L13" s="188" t="s">
        <v>208</v>
      </c>
      <c r="M13" s="36"/>
      <c r="N13" s="36"/>
      <c r="O13" s="43"/>
      <c r="P13" s="44"/>
      <c r="Q13" s="44"/>
      <c r="R13" s="44"/>
    </row>
    <row r="14" spans="1:18" s="27" customFormat="1" ht="12.75" customHeight="1">
      <c r="A14" s="45" t="str">
        <f>SR_HS2!A96</f>
        <v>85</v>
      </c>
      <c r="B14" s="69" t="str">
        <f>SR_HS2!B96</f>
        <v>  Elektrické stroje, prístroje a zariadenia a ich časti a súčasti</v>
      </c>
      <c r="C14" s="150">
        <f>SR_HS2!C96</f>
        <v>5542.500028</v>
      </c>
      <c r="D14" s="160">
        <f>SR_HS2!D96</f>
        <v>7171.934979</v>
      </c>
      <c r="E14" s="161">
        <f>SR_HS2!E96</f>
        <v>7082.6245</v>
      </c>
      <c r="F14" s="109">
        <f aca="true" t="shared" si="0" ref="F14:F45">E14/$E$11*100</f>
        <v>20.44684278595407</v>
      </c>
      <c r="G14" s="151">
        <f>SR_HS2!F96</f>
        <v>8190.120049</v>
      </c>
      <c r="H14" s="114">
        <f aca="true" t="shared" si="1" ref="H14:H45">G14/$G$11*100</f>
        <v>23.411521055966137</v>
      </c>
      <c r="I14" s="176">
        <f aca="true" t="shared" si="2" ref="I14:I45">G14-E14</f>
        <v>1107.4955490000002</v>
      </c>
      <c r="J14" s="145">
        <f aca="true" t="shared" si="3" ref="J14:J45">E14-C14</f>
        <v>1540.1244719999995</v>
      </c>
      <c r="K14" s="117">
        <f>SR_HS2!G96</f>
        <v>127.78754107748287</v>
      </c>
      <c r="L14" s="48">
        <f>SR_HS2!H96</f>
        <v>114.1967972796927</v>
      </c>
      <c r="M14" s="36"/>
      <c r="N14" s="36"/>
      <c r="O14" s="43"/>
      <c r="P14" s="44"/>
      <c r="Q14" s="44"/>
      <c r="R14" s="44"/>
    </row>
    <row r="15" spans="1:18" s="27" customFormat="1" ht="12.75" customHeight="1">
      <c r="A15" s="49" t="str">
        <f>SR_HS2!A98</f>
        <v>87</v>
      </c>
      <c r="B15" s="59" t="str">
        <f>SR_HS2!B98</f>
        <v>  Vozidlá, iné ako koľajové, ich časti a príslušenstvo</v>
      </c>
      <c r="C15" s="152">
        <f>SR_HS2!C98</f>
        <v>3128.296024</v>
      </c>
      <c r="D15" s="162">
        <f>SR_HS2!D98</f>
        <v>5564.494003</v>
      </c>
      <c r="E15" s="163">
        <f>SR_HS2!E98</f>
        <v>3956.559784</v>
      </c>
      <c r="F15" s="190">
        <f t="shared" si="0"/>
        <v>11.422200326542285</v>
      </c>
      <c r="G15" s="153">
        <f>SR_HS2!F98</f>
        <v>7134.239518</v>
      </c>
      <c r="H15" s="191">
        <f t="shared" si="1"/>
        <v>20.39327844948451</v>
      </c>
      <c r="I15" s="177">
        <f t="shared" si="2"/>
        <v>3177.6797340000003</v>
      </c>
      <c r="J15" s="146">
        <f t="shared" si="3"/>
        <v>828.2637599999998</v>
      </c>
      <c r="K15" s="118">
        <f>SR_HS2!G98</f>
        <v>126.47651480696315</v>
      </c>
      <c r="L15" s="52">
        <f>SR_HS2!H98</f>
        <v>128.21003157077175</v>
      </c>
      <c r="M15" s="36"/>
      <c r="N15" s="36"/>
      <c r="O15" s="43"/>
      <c r="P15" s="44"/>
      <c r="Q15" s="44"/>
      <c r="R15" s="44"/>
    </row>
    <row r="16" spans="1:18" s="27" customFormat="1" ht="12.75" customHeight="1">
      <c r="A16" s="49" t="str">
        <f>SR_HS2!A95</f>
        <v>84</v>
      </c>
      <c r="B16" s="59" t="str">
        <f>SR_HS2!B95</f>
        <v>  Jadrové reaktory, kotly, stroje, prístroje, zariadenia; ich časti, súčasti</v>
      </c>
      <c r="C16" s="152">
        <f>SR_HS2!C95</f>
        <v>2934.874708</v>
      </c>
      <c r="D16" s="162">
        <f>SR_HS2!D95</f>
        <v>2748.714355</v>
      </c>
      <c r="E16" s="163">
        <f>SR_HS2!E95</f>
        <v>3398.003326</v>
      </c>
      <c r="F16" s="107">
        <f t="shared" si="0"/>
        <v>9.809702574641792</v>
      </c>
      <c r="G16" s="153">
        <f>SR_HS2!F95</f>
        <v>3427.911046</v>
      </c>
      <c r="H16" s="112">
        <f t="shared" si="1"/>
        <v>9.798710049580606</v>
      </c>
      <c r="I16" s="177">
        <f t="shared" si="2"/>
        <v>29.907720000000154</v>
      </c>
      <c r="J16" s="146">
        <f t="shared" si="3"/>
        <v>463.1286180000002</v>
      </c>
      <c r="K16" s="118">
        <f>SR_HS2!G95</f>
        <v>115.78018362206693</v>
      </c>
      <c r="L16" s="52">
        <f>SR_HS2!H95</f>
        <v>124.70961341488682</v>
      </c>
      <c r="M16" s="36"/>
      <c r="N16" s="36"/>
      <c r="O16" s="43"/>
      <c r="P16" s="44"/>
      <c r="Q16" s="44"/>
      <c r="R16" s="44"/>
    </row>
    <row r="17" spans="1:18" s="27" customFormat="1" ht="12.75" customHeight="1">
      <c r="A17" s="49" t="str">
        <f>SR_HS2!A84</f>
        <v>72</v>
      </c>
      <c r="B17" s="59" t="str">
        <f>SR_HS2!B84</f>
        <v>  Železo a oceľ</v>
      </c>
      <c r="C17" s="152">
        <f>SR_HS2!C84</f>
        <v>817.026059</v>
      </c>
      <c r="D17" s="162">
        <f>SR_HS2!D84</f>
        <v>1597.928017</v>
      </c>
      <c r="E17" s="163">
        <f>SR_HS2!E84</f>
        <v>1255.957457</v>
      </c>
      <c r="F17" s="107">
        <f t="shared" si="0"/>
        <v>3.6258260859552367</v>
      </c>
      <c r="G17" s="153">
        <f>SR_HS2!F84</f>
        <v>2320.377271</v>
      </c>
      <c r="H17" s="112">
        <f t="shared" si="1"/>
        <v>6.632816248454692</v>
      </c>
      <c r="I17" s="177">
        <f t="shared" si="2"/>
        <v>1064.4198139999999</v>
      </c>
      <c r="J17" s="146">
        <f t="shared" si="3"/>
        <v>438.93139799999994</v>
      </c>
      <c r="K17" s="118">
        <f>SR_HS2!G84</f>
        <v>153.7230597684033</v>
      </c>
      <c r="L17" s="52">
        <f>SR_HS2!H84</f>
        <v>145.2116269515287</v>
      </c>
      <c r="M17" s="36"/>
      <c r="N17" s="36"/>
      <c r="O17" s="43"/>
      <c r="P17" s="44"/>
      <c r="Q17" s="44"/>
      <c r="R17" s="44"/>
    </row>
    <row r="18" spans="1:18" s="27" customFormat="1" ht="12.75" customHeight="1">
      <c r="A18" s="49" t="str">
        <f>SR_HS2!A39</f>
        <v>27</v>
      </c>
      <c r="B18" s="59" t="str">
        <f>SR_HS2!B39</f>
        <v>  Nerastné palivá, minerálne oleje; bitúmenové látky; minerálne  vosky</v>
      </c>
      <c r="C18" s="152">
        <f>SR_HS2!C39</f>
        <v>3318.780198</v>
      </c>
      <c r="D18" s="162">
        <f>SR_HS2!D39</f>
        <v>1303.466081</v>
      </c>
      <c r="E18" s="163">
        <f>SR_HS2!E39</f>
        <v>4366.809266</v>
      </c>
      <c r="F18" s="107">
        <f t="shared" si="0"/>
        <v>12.606550373826748</v>
      </c>
      <c r="G18" s="153">
        <f>SR_HS2!F39</f>
        <v>1690.031832</v>
      </c>
      <c r="H18" s="112">
        <f t="shared" si="1"/>
        <v>4.8309689703451895</v>
      </c>
      <c r="I18" s="177">
        <f t="shared" si="2"/>
        <v>-2676.7774340000005</v>
      </c>
      <c r="J18" s="146">
        <f t="shared" si="3"/>
        <v>1048.0290680000003</v>
      </c>
      <c r="K18" s="118">
        <f>SR_HS2!G39</f>
        <v>131.57874295596844</v>
      </c>
      <c r="L18" s="52">
        <f>SR_HS2!H39</f>
        <v>129.65675567893814</v>
      </c>
      <c r="M18" s="36"/>
      <c r="N18" s="36"/>
      <c r="O18" s="43"/>
      <c r="P18" s="44"/>
      <c r="Q18" s="44"/>
      <c r="R18" s="44"/>
    </row>
    <row r="19" spans="1:18" s="27" customFormat="1" ht="12.75" customHeight="1">
      <c r="A19" s="49" t="str">
        <f>SR_HS2!A51</f>
        <v>39</v>
      </c>
      <c r="B19" s="59" t="str">
        <f>SR_HS2!B51</f>
        <v>  Plasty a výrobky z nich</v>
      </c>
      <c r="C19" s="152">
        <f>SR_HS2!C51</f>
        <v>1207.240843</v>
      </c>
      <c r="D19" s="162">
        <f>SR_HS2!D51</f>
        <v>858.354899</v>
      </c>
      <c r="E19" s="163">
        <f>SR_HS2!E51</f>
        <v>1441.694809</v>
      </c>
      <c r="F19" s="107">
        <f t="shared" si="0"/>
        <v>4.162031617650926</v>
      </c>
      <c r="G19" s="153">
        <f>SR_HS2!F51</f>
        <v>1125.620019</v>
      </c>
      <c r="H19" s="112">
        <f t="shared" si="1"/>
        <v>3.217593468492943</v>
      </c>
      <c r="I19" s="177">
        <f t="shared" si="2"/>
        <v>-316.0747900000001</v>
      </c>
      <c r="J19" s="146">
        <f t="shared" si="3"/>
        <v>234.45396600000004</v>
      </c>
      <c r="K19" s="118">
        <f>SR_HS2!G51</f>
        <v>119.42064562837193</v>
      </c>
      <c r="L19" s="52">
        <f>SR_HS2!H51</f>
        <v>131.13690156733176</v>
      </c>
      <c r="M19" s="36"/>
      <c r="N19" s="36"/>
      <c r="O19" s="43"/>
      <c r="P19" s="44"/>
      <c r="Q19" s="44"/>
      <c r="R19" s="44"/>
    </row>
    <row r="20" spans="1:18" s="27" customFormat="1" ht="12.75" customHeight="1">
      <c r="A20" s="49" t="str">
        <f>SR_HS2!A60</f>
        <v>48</v>
      </c>
      <c r="B20" s="59" t="str">
        <f>SR_HS2!B60</f>
        <v>  Papier, lepenka; výrobky z nich alebo z papierenských vláknin</v>
      </c>
      <c r="C20" s="152">
        <f>SR_HS2!C60</f>
        <v>427.03356</v>
      </c>
      <c r="D20" s="162">
        <f>SR_HS2!D60</f>
        <v>670.254522</v>
      </c>
      <c r="E20" s="163">
        <f>SR_HS2!E60</f>
        <v>437.883303</v>
      </c>
      <c r="F20" s="107">
        <f t="shared" si="0"/>
        <v>1.2641261802083803</v>
      </c>
      <c r="G20" s="153">
        <f>SR_HS2!F60</f>
        <v>644.478382</v>
      </c>
      <c r="H20" s="112">
        <f t="shared" si="1"/>
        <v>1.842246404208719</v>
      </c>
      <c r="I20" s="177">
        <f t="shared" si="2"/>
        <v>206.595079</v>
      </c>
      <c r="J20" s="146">
        <f t="shared" si="3"/>
        <v>10.84974299999999</v>
      </c>
      <c r="K20" s="118">
        <f>SR_HS2!G60</f>
        <v>102.54072373140883</v>
      </c>
      <c r="L20" s="52">
        <f>SR_HS2!H60</f>
        <v>96.1542758528379</v>
      </c>
      <c r="M20" s="36"/>
      <c r="N20" s="36"/>
      <c r="O20" s="43"/>
      <c r="P20" s="44"/>
      <c r="Q20" s="44"/>
      <c r="R20" s="44"/>
    </row>
    <row r="21" spans="1:18" s="27" customFormat="1" ht="12.75" customHeight="1">
      <c r="A21" s="49" t="str">
        <f>SR_HS2!A85</f>
        <v>73</v>
      </c>
      <c r="B21" s="59" t="str">
        <f>SR_HS2!B85</f>
        <v>  Predmety zo železa alebo z ocele</v>
      </c>
      <c r="C21" s="152">
        <f>SR_HS2!C85</f>
        <v>773.841811</v>
      </c>
      <c r="D21" s="162">
        <f>SR_HS2!D85</f>
        <v>817.886443</v>
      </c>
      <c r="E21" s="163">
        <f>SR_HS2!E85</f>
        <v>945.907942</v>
      </c>
      <c r="F21" s="107">
        <f t="shared" si="0"/>
        <v>2.7307435231190587</v>
      </c>
      <c r="G21" s="153">
        <f>SR_HS2!F85</f>
        <v>984.273842</v>
      </c>
      <c r="H21" s="112">
        <f t="shared" si="1"/>
        <v>2.813554336072673</v>
      </c>
      <c r="I21" s="177">
        <f t="shared" si="2"/>
        <v>38.3658999999999</v>
      </c>
      <c r="J21" s="146">
        <f t="shared" si="3"/>
        <v>172.06613100000004</v>
      </c>
      <c r="K21" s="118">
        <f>SR_HS2!G85</f>
        <v>122.23531069969545</v>
      </c>
      <c r="L21" s="52">
        <f>SR_HS2!H85</f>
        <v>120.34358197571933</v>
      </c>
      <c r="M21" s="36"/>
      <c r="N21" s="36"/>
      <c r="O21" s="43"/>
      <c r="P21" s="44"/>
      <c r="Q21" s="44"/>
      <c r="R21" s="44"/>
    </row>
    <row r="22" spans="1:18" s="27" customFormat="1" ht="12.75" customHeight="1">
      <c r="A22" s="49" t="str">
        <f>SR_HS2!A105</f>
        <v>94</v>
      </c>
      <c r="B22" s="59" t="str">
        <f>SR_HS2!B105</f>
        <v>  Nábytok; posteľoviny; svietidlá; svetelné reklamy; montované stavby</v>
      </c>
      <c r="C22" s="152">
        <f>SR_HS2!C105</f>
        <v>420.472945</v>
      </c>
      <c r="D22" s="162">
        <f>SR_HS2!D105</f>
        <v>683.306749</v>
      </c>
      <c r="E22" s="163">
        <f>SR_HS2!E105</f>
        <v>497.358258</v>
      </c>
      <c r="F22" s="107">
        <f t="shared" si="0"/>
        <v>1.435824546341823</v>
      </c>
      <c r="G22" s="154">
        <f>SR_HS2!F105</f>
        <v>742.475503</v>
      </c>
      <c r="H22" s="112">
        <f t="shared" si="1"/>
        <v>2.1223719271545867</v>
      </c>
      <c r="I22" s="178">
        <f t="shared" si="2"/>
        <v>245.11724500000003</v>
      </c>
      <c r="J22" s="146">
        <f t="shared" si="3"/>
        <v>76.885313</v>
      </c>
      <c r="K22" s="118">
        <f>SR_HS2!G105</f>
        <v>118.28543641493985</v>
      </c>
      <c r="L22" s="52">
        <f>SR_HS2!H105</f>
        <v>108.65917892463257</v>
      </c>
      <c r="M22" s="36"/>
      <c r="N22" s="36"/>
      <c r="O22" s="43"/>
      <c r="P22" s="44"/>
      <c r="Q22" s="44"/>
      <c r="R22" s="44"/>
    </row>
    <row r="23" spans="1:18" s="27" customFormat="1" ht="12.75" customHeight="1">
      <c r="A23" s="53" t="str">
        <f>SR_HS2!A76</f>
        <v>64</v>
      </c>
      <c r="B23" s="68" t="str">
        <f>SR_HS2!B76</f>
        <v>  Obuv, gamaše a podobné predmety; časti týchto predmetov</v>
      </c>
      <c r="C23" s="155">
        <f>SR_HS2!C76</f>
        <v>276.894993</v>
      </c>
      <c r="D23" s="164">
        <f>SR_HS2!D76</f>
        <v>447.884432</v>
      </c>
      <c r="E23" s="165">
        <f>SR_HS2!E76</f>
        <v>324.513894</v>
      </c>
      <c r="F23" s="108">
        <f t="shared" si="0"/>
        <v>0.9368398074013049</v>
      </c>
      <c r="G23" s="156">
        <f>SR_HS2!F76</f>
        <v>528.48445</v>
      </c>
      <c r="H23" s="113">
        <f t="shared" si="1"/>
        <v>1.5106768588131207</v>
      </c>
      <c r="I23" s="179">
        <f t="shared" si="2"/>
        <v>203.97055600000004</v>
      </c>
      <c r="J23" s="147">
        <f t="shared" si="3"/>
        <v>47.618900999999994</v>
      </c>
      <c r="K23" s="119">
        <f>SR_HS2!G76</f>
        <v>117.19745831590389</v>
      </c>
      <c r="L23" s="56">
        <f>SR_HS2!H76</f>
        <v>117.99571769889067</v>
      </c>
      <c r="M23" s="36"/>
      <c r="N23" s="36"/>
      <c r="O23" s="43"/>
      <c r="P23" s="44"/>
      <c r="Q23" s="44"/>
      <c r="R23" s="44"/>
    </row>
    <row r="24" spans="1:18" s="27" customFormat="1" ht="12.75" customHeight="1">
      <c r="A24" s="45" t="str">
        <f>SR_HS2!A52</f>
        <v>40</v>
      </c>
      <c r="B24" s="69" t="str">
        <f>SR_HS2!B52</f>
        <v>  Kaučuk a výrobky z neho</v>
      </c>
      <c r="C24" s="150">
        <f>SR_HS2!C52</f>
        <v>404.737213</v>
      </c>
      <c r="D24" s="160">
        <f>SR_HS2!D52</f>
        <v>493.114178</v>
      </c>
      <c r="E24" s="161">
        <f>SR_HS2!E52</f>
        <v>610.434372</v>
      </c>
      <c r="F24" s="109">
        <f t="shared" si="0"/>
        <v>1.7622642052288109</v>
      </c>
      <c r="G24" s="151">
        <f>SR_HS2!F52</f>
        <v>797.714236</v>
      </c>
      <c r="H24" s="114">
        <f t="shared" si="1"/>
        <v>2.2802722696400783</v>
      </c>
      <c r="I24" s="176">
        <f t="shared" si="2"/>
        <v>187.27986399999998</v>
      </c>
      <c r="J24" s="145">
        <f t="shared" si="3"/>
        <v>205.69715900000006</v>
      </c>
      <c r="K24" s="120">
        <f>SR_HS2!G52</f>
        <v>150.82239843362265</v>
      </c>
      <c r="L24" s="48">
        <f>SR_HS2!H52</f>
        <v>161.7706956298466</v>
      </c>
      <c r="M24" s="36"/>
      <c r="N24" s="36"/>
      <c r="O24" s="43"/>
      <c r="P24" s="44"/>
      <c r="Q24" s="44"/>
      <c r="R24" s="44"/>
    </row>
    <row r="25" spans="1:18" s="27" customFormat="1" ht="12.75" customHeight="1">
      <c r="A25" s="49" t="str">
        <f>SR_HS2!A56</f>
        <v>44</v>
      </c>
      <c r="B25" s="59" t="str">
        <f>SR_HS2!B56</f>
        <v>  Drevo a výrobky z dreva; drevené uhlie</v>
      </c>
      <c r="C25" s="152">
        <f>SR_HS2!C56</f>
        <v>255.180633</v>
      </c>
      <c r="D25" s="162">
        <f>SR_HS2!D56</f>
        <v>508.578854</v>
      </c>
      <c r="E25" s="163">
        <f>SR_HS2!E56</f>
        <v>303.773563</v>
      </c>
      <c r="F25" s="107">
        <f t="shared" si="0"/>
        <v>0.8769645044983133</v>
      </c>
      <c r="G25" s="153">
        <f>SR_HS2!F56</f>
        <v>529.956435</v>
      </c>
      <c r="H25" s="112">
        <f t="shared" si="1"/>
        <v>1.514884539239707</v>
      </c>
      <c r="I25" s="177">
        <f t="shared" si="2"/>
        <v>226.18287200000003</v>
      </c>
      <c r="J25" s="146">
        <f t="shared" si="3"/>
        <v>48.592930000000024</v>
      </c>
      <c r="K25" s="118">
        <f>SR_HS2!G56</f>
        <v>119.04256190163147</v>
      </c>
      <c r="L25" s="52">
        <f>SR_HS2!H56</f>
        <v>104.20339556626554</v>
      </c>
      <c r="M25" s="36"/>
      <c r="N25" s="36"/>
      <c r="O25" s="43"/>
      <c r="P25" s="44"/>
      <c r="Q25" s="44"/>
      <c r="R25" s="44"/>
    </row>
    <row r="26" spans="1:18" s="27" customFormat="1" ht="12.75" customHeight="1">
      <c r="A26" s="49" t="str">
        <f>SR_HS2!A41</f>
        <v>29</v>
      </c>
      <c r="B26" s="59" t="str">
        <f>SR_HS2!B41</f>
        <v>  Výrobky organickej chémie</v>
      </c>
      <c r="C26" s="152">
        <f>SR_HS2!C41</f>
        <v>172.355147</v>
      </c>
      <c r="D26" s="162">
        <f>SR_HS2!D41</f>
        <v>187.186707</v>
      </c>
      <c r="E26" s="163">
        <f>SR_HS2!E41</f>
        <v>236.486886</v>
      </c>
      <c r="F26" s="107">
        <f t="shared" si="0"/>
        <v>0.682714462552948</v>
      </c>
      <c r="G26" s="153">
        <f>SR_HS2!F41</f>
        <v>233.054117</v>
      </c>
      <c r="H26" s="112">
        <f t="shared" si="1"/>
        <v>0.6661869831799697</v>
      </c>
      <c r="I26" s="177">
        <f t="shared" si="2"/>
        <v>-3.4327690000000075</v>
      </c>
      <c r="J26" s="146">
        <f t="shared" si="3"/>
        <v>64.13173900000001</v>
      </c>
      <c r="K26" s="118">
        <f>SR_HS2!G41</f>
        <v>137.20906518677972</v>
      </c>
      <c r="L26" s="52">
        <f>SR_HS2!H41</f>
        <v>124.50356156967919</v>
      </c>
      <c r="M26" s="36"/>
      <c r="N26" s="36"/>
      <c r="O26" s="43"/>
      <c r="P26" s="44"/>
      <c r="Q26" s="44"/>
      <c r="R26" s="44"/>
    </row>
    <row r="27" spans="1:18" s="27" customFormat="1" ht="12.75" customHeight="1">
      <c r="A27" s="49" t="str">
        <f>SR_HS2!A101</f>
        <v>90</v>
      </c>
      <c r="B27" s="59" t="str">
        <f>SR_HS2!B101</f>
        <v>  Prístroje optické, fotografické, meracie, kontrolné presné, lekárske</v>
      </c>
      <c r="C27" s="152">
        <f>SR_HS2!C101</f>
        <v>847.33118</v>
      </c>
      <c r="D27" s="162">
        <f>SR_HS2!D101</f>
        <v>265.733047</v>
      </c>
      <c r="E27" s="163">
        <f>SR_HS2!E101</f>
        <v>1069.809216</v>
      </c>
      <c r="F27" s="107">
        <f t="shared" si="0"/>
        <v>3.088434357986475</v>
      </c>
      <c r="G27" s="153">
        <f>SR_HS2!F101</f>
        <v>351.86903</v>
      </c>
      <c r="H27" s="112">
        <f t="shared" si="1"/>
        <v>1.0058203244277477</v>
      </c>
      <c r="I27" s="177">
        <f t="shared" si="2"/>
        <v>-717.940186</v>
      </c>
      <c r="J27" s="146">
        <f t="shared" si="3"/>
        <v>222.4780360000001</v>
      </c>
      <c r="K27" s="118">
        <f>SR_HS2!G101</f>
        <v>126.25632589137108</v>
      </c>
      <c r="L27" s="52">
        <f>SR_HS2!H101</f>
        <v>132.41447910692116</v>
      </c>
      <c r="M27" s="36"/>
      <c r="N27" s="36"/>
      <c r="O27" s="43"/>
      <c r="P27" s="44"/>
      <c r="Q27" s="44"/>
      <c r="R27" s="44"/>
    </row>
    <row r="28" spans="1:18" s="27" customFormat="1" ht="12.75" customHeight="1">
      <c r="A28" s="49" t="str">
        <f>SR_HS2!A88</f>
        <v>76</v>
      </c>
      <c r="B28" s="59" t="str">
        <f>SR_HS2!B88</f>
        <v>  Hliník a predmety z hliníka</v>
      </c>
      <c r="C28" s="152">
        <f>SR_HS2!C88</f>
        <v>201.687626</v>
      </c>
      <c r="D28" s="162">
        <f>SR_HS2!D88</f>
        <v>366.346677</v>
      </c>
      <c r="E28" s="163">
        <f>SR_HS2!E88</f>
        <v>318.943097</v>
      </c>
      <c r="F28" s="107">
        <f t="shared" si="0"/>
        <v>0.9207574624384364</v>
      </c>
      <c r="G28" s="153">
        <f>SR_HS2!F88</f>
        <v>468.465511</v>
      </c>
      <c r="H28" s="112">
        <f t="shared" si="1"/>
        <v>1.3391122607671115</v>
      </c>
      <c r="I28" s="177">
        <f t="shared" si="2"/>
        <v>149.52241399999997</v>
      </c>
      <c r="J28" s="146">
        <f t="shared" si="3"/>
        <v>117.25547100000003</v>
      </c>
      <c r="K28" s="118">
        <f>SR_HS2!G88</f>
        <v>158.13716653097995</v>
      </c>
      <c r="L28" s="52">
        <f>SR_HS2!H88</f>
        <v>127.8749175060758</v>
      </c>
      <c r="M28" s="36"/>
      <c r="N28" s="36"/>
      <c r="O28" s="43"/>
      <c r="P28" s="44"/>
      <c r="Q28" s="44"/>
      <c r="R28" s="44"/>
    </row>
    <row r="29" spans="1:18" s="27" customFormat="1" ht="12.75" customHeight="1">
      <c r="A29" s="49" t="str">
        <f>SR_HS2!A97</f>
        <v>86</v>
      </c>
      <c r="B29" s="59" t="str">
        <f>SR_HS2!B97</f>
        <v>  Lokomotívy; vozový park a jeho časti; zvrškový upevňovací materiál </v>
      </c>
      <c r="C29" s="152">
        <f>SR_HS2!C97</f>
        <v>128.216359</v>
      </c>
      <c r="D29" s="162">
        <f>SR_HS2!D97</f>
        <v>233.751565</v>
      </c>
      <c r="E29" s="163">
        <f>SR_HS2!E97</f>
        <v>108.10555</v>
      </c>
      <c r="F29" s="107">
        <f t="shared" si="0"/>
        <v>0.31209012776818773</v>
      </c>
      <c r="G29" s="153">
        <f>SR_HS2!F97</f>
        <v>253.402543</v>
      </c>
      <c r="H29" s="112">
        <f t="shared" si="1"/>
        <v>0.724353115166391</v>
      </c>
      <c r="I29" s="177">
        <f t="shared" si="2"/>
        <v>145.29699300000001</v>
      </c>
      <c r="J29" s="146">
        <f t="shared" si="3"/>
        <v>-20.110809000000017</v>
      </c>
      <c r="K29" s="118">
        <f>SR_HS2!G97</f>
        <v>84.31494299413072</v>
      </c>
      <c r="L29" s="52">
        <f>SR_HS2!H97</f>
        <v>108.40677922306104</v>
      </c>
      <c r="M29" s="36"/>
      <c r="N29" s="36"/>
      <c r="O29" s="43"/>
      <c r="P29" s="44"/>
      <c r="Q29" s="44"/>
      <c r="R29" s="44"/>
    </row>
    <row r="30" spans="1:18" s="27" customFormat="1" ht="12.75" customHeight="1">
      <c r="A30" s="49" t="str">
        <f>SR_HS2!A82</f>
        <v>70</v>
      </c>
      <c r="B30" s="59" t="str">
        <f>SR_HS2!B82</f>
        <v>  Sklo a sklenený tovar</v>
      </c>
      <c r="C30" s="152">
        <f>SR_HS2!C82</f>
        <v>206.024277</v>
      </c>
      <c r="D30" s="162">
        <f>SR_HS2!D82</f>
        <v>224.191519</v>
      </c>
      <c r="E30" s="163">
        <f>SR_HS2!E82</f>
        <v>229.957692</v>
      </c>
      <c r="F30" s="107">
        <f t="shared" si="0"/>
        <v>0.6638653193805274</v>
      </c>
      <c r="G30" s="153">
        <f>SR_HS2!F82</f>
        <v>279.721134</v>
      </c>
      <c r="H30" s="112">
        <f t="shared" si="1"/>
        <v>0.7995850096531014</v>
      </c>
      <c r="I30" s="177">
        <f t="shared" si="2"/>
        <v>49.763442</v>
      </c>
      <c r="J30" s="146">
        <f t="shared" si="3"/>
        <v>23.933414999999997</v>
      </c>
      <c r="K30" s="118">
        <f>SR_HS2!G82</f>
        <v>111.61679358787411</v>
      </c>
      <c r="L30" s="52">
        <f>SR_HS2!H82</f>
        <v>124.76882945781726</v>
      </c>
      <c r="M30" s="36"/>
      <c r="N30" s="36"/>
      <c r="O30" s="43"/>
      <c r="P30" s="44"/>
      <c r="Q30" s="44"/>
      <c r="R30" s="44"/>
    </row>
    <row r="31" spans="1:18" s="27" customFormat="1" ht="12.75" customHeight="1">
      <c r="A31" s="49" t="str">
        <f>SR_HS2!A74</f>
        <v>62</v>
      </c>
      <c r="B31" s="59" t="str">
        <f>SR_HS2!B74</f>
        <v>  Odevy a odevné doplnky iné ako pletené alebo háčkované</v>
      </c>
      <c r="C31" s="152">
        <f>SR_HS2!C74</f>
        <v>247.237732</v>
      </c>
      <c r="D31" s="162">
        <f>SR_HS2!D74</f>
        <v>231.576574</v>
      </c>
      <c r="E31" s="163">
        <f>SR_HS2!E74</f>
        <v>241.776629</v>
      </c>
      <c r="F31" s="107">
        <f t="shared" si="0"/>
        <v>0.6979854321630271</v>
      </c>
      <c r="G31" s="153">
        <f>SR_HS2!F74</f>
        <v>281.467659</v>
      </c>
      <c r="H31" s="112">
        <f t="shared" si="1"/>
        <v>0.8045774647780132</v>
      </c>
      <c r="I31" s="177">
        <f t="shared" si="2"/>
        <v>39.69103000000001</v>
      </c>
      <c r="J31" s="146">
        <f t="shared" si="3"/>
        <v>-5.46110299999998</v>
      </c>
      <c r="K31" s="118">
        <f>SR_HS2!G74</f>
        <v>97.79115309147069</v>
      </c>
      <c r="L31" s="52">
        <f>SR_HS2!H74</f>
        <v>121.54409841126679</v>
      </c>
      <c r="M31" s="36"/>
      <c r="N31" s="36"/>
      <c r="O31" s="43"/>
      <c r="P31" s="44"/>
      <c r="Q31" s="44"/>
      <c r="R31" s="44"/>
    </row>
    <row r="32" spans="1:18" s="27" customFormat="1" ht="12.75" customHeight="1">
      <c r="A32" s="49" t="str">
        <f>SR_HS2!A94</f>
        <v>83</v>
      </c>
      <c r="B32" s="59" t="str">
        <f>SR_HS2!B94</f>
        <v>  Rôzne predmety zo základných kovov</v>
      </c>
      <c r="C32" s="152">
        <f>SR_HS2!C94</f>
        <v>261.642374</v>
      </c>
      <c r="D32" s="162">
        <f>SR_HS2!D94</f>
        <v>274.190658</v>
      </c>
      <c r="E32" s="163">
        <f>SR_HS2!E94</f>
        <v>317.731687</v>
      </c>
      <c r="F32" s="107">
        <f t="shared" si="0"/>
        <v>0.9172602404948852</v>
      </c>
      <c r="G32" s="153">
        <f>SR_HS2!F94</f>
        <v>316.562572</v>
      </c>
      <c r="H32" s="112">
        <f t="shared" si="1"/>
        <v>0.9048965430993521</v>
      </c>
      <c r="I32" s="177">
        <f t="shared" si="2"/>
        <v>-1.1691150000000334</v>
      </c>
      <c r="J32" s="146">
        <f t="shared" si="3"/>
        <v>56.089313000000004</v>
      </c>
      <c r="K32" s="118">
        <f>SR_HS2!G94</f>
        <v>121.43739645169249</v>
      </c>
      <c r="L32" s="52">
        <f>SR_HS2!H94</f>
        <v>115.45344918352399</v>
      </c>
      <c r="M32" s="36"/>
      <c r="N32" s="36"/>
      <c r="O32" s="43"/>
      <c r="P32" s="44"/>
      <c r="Q32" s="44"/>
      <c r="R32" s="44"/>
    </row>
    <row r="33" spans="1:18" s="27" customFormat="1" ht="12.75" customHeight="1">
      <c r="A33" s="60" t="str">
        <f>SR_HS2!A73</f>
        <v>61</v>
      </c>
      <c r="B33" s="61" t="str">
        <f>SR_HS2!B73</f>
        <v>  Odevy a odevné doplnky, pletené alebo háčkované</v>
      </c>
      <c r="C33" s="157">
        <f>SR_HS2!C73</f>
        <v>286.320406</v>
      </c>
      <c r="D33" s="166">
        <f>SR_HS2!D73</f>
        <v>226.805865</v>
      </c>
      <c r="E33" s="167">
        <f>SR_HS2!E73</f>
        <v>310.541412</v>
      </c>
      <c r="F33" s="110">
        <f t="shared" si="0"/>
        <v>0.8965026212659148</v>
      </c>
      <c r="G33" s="158">
        <f>SR_HS2!F73</f>
        <v>308.080482</v>
      </c>
      <c r="H33" s="115">
        <f t="shared" si="1"/>
        <v>0.8806504236962738</v>
      </c>
      <c r="I33" s="180">
        <f t="shared" si="2"/>
        <v>-2.460929999999962</v>
      </c>
      <c r="J33" s="147">
        <f t="shared" si="3"/>
        <v>24.22100599999999</v>
      </c>
      <c r="K33" s="121">
        <f>SR_HS2!G73</f>
        <v>108.45940613817095</v>
      </c>
      <c r="L33" s="63">
        <f>SR_HS2!H73</f>
        <v>135.8344423765232</v>
      </c>
      <c r="M33" s="36"/>
      <c r="N33" s="36"/>
      <c r="O33" s="43"/>
      <c r="P33" s="44"/>
      <c r="Q33" s="44"/>
      <c r="R33" s="44"/>
    </row>
    <row r="34" spans="1:18" s="27" customFormat="1" ht="12.75" customHeight="1">
      <c r="A34" s="64" t="str">
        <f>SR_HS2!A22</f>
        <v>10</v>
      </c>
      <c r="B34" s="137" t="str">
        <f>SR_HS2!B22</f>
        <v>  Obilniny</v>
      </c>
      <c r="C34" s="159">
        <f>SR_HS2!C22</f>
        <v>61.712015</v>
      </c>
      <c r="D34" s="168">
        <f>SR_HS2!D22</f>
        <v>181.418967</v>
      </c>
      <c r="E34" s="169">
        <f>SR_HS2!E22</f>
        <v>75.259868</v>
      </c>
      <c r="F34" s="111">
        <f t="shared" si="0"/>
        <v>0.21726786293522343</v>
      </c>
      <c r="G34" s="154">
        <f>SR_HS2!F22</f>
        <v>143.191977</v>
      </c>
      <c r="H34" s="116">
        <f t="shared" si="1"/>
        <v>0.4093153658950621</v>
      </c>
      <c r="I34" s="178">
        <f t="shared" si="2"/>
        <v>67.93210900000001</v>
      </c>
      <c r="J34" s="145">
        <f t="shared" si="3"/>
        <v>13.547852999999996</v>
      </c>
      <c r="K34" s="122">
        <f>SR_HS2!G22</f>
        <v>121.95334733438861</v>
      </c>
      <c r="L34" s="67">
        <f>SR_HS2!H22</f>
        <v>78.92889005370645</v>
      </c>
      <c r="M34" s="36"/>
      <c r="N34" s="36"/>
      <c r="O34" s="43"/>
      <c r="P34" s="44"/>
      <c r="Q34" s="44"/>
      <c r="R34" s="44"/>
    </row>
    <row r="35" spans="1:18" s="27" customFormat="1" ht="12.75" customHeight="1">
      <c r="A35" s="49" t="str">
        <f>SR_HS2!A42</f>
        <v>30</v>
      </c>
      <c r="B35" s="59" t="str">
        <f>SR_HS2!B42</f>
        <v>  Farmaceutické výrobky</v>
      </c>
      <c r="C35" s="152">
        <f>SR_HS2!C42</f>
        <v>977.410716</v>
      </c>
      <c r="D35" s="162">
        <f>SR_HS2!D42</f>
        <v>179.452397</v>
      </c>
      <c r="E35" s="163">
        <f>SR_HS2!E42</f>
        <v>951.30585</v>
      </c>
      <c r="F35" s="107">
        <f t="shared" si="0"/>
        <v>2.746326754483229</v>
      </c>
      <c r="G35" s="153">
        <f>SR_HS2!F42</f>
        <v>249.313451</v>
      </c>
      <c r="H35" s="112">
        <f t="shared" si="1"/>
        <v>0.7126644142822723</v>
      </c>
      <c r="I35" s="177">
        <f t="shared" si="2"/>
        <v>-701.992399</v>
      </c>
      <c r="J35" s="146">
        <f t="shared" si="3"/>
        <v>-26.104866000000015</v>
      </c>
      <c r="K35" s="118">
        <f>SR_HS2!G42</f>
        <v>97.32918152290854</v>
      </c>
      <c r="L35" s="52">
        <f>SR_HS2!H42</f>
        <v>138.93013142644176</v>
      </c>
      <c r="M35" s="36"/>
      <c r="N35" s="36"/>
      <c r="O35" s="43"/>
      <c r="P35" s="44"/>
      <c r="Q35" s="44"/>
      <c r="R35" s="44"/>
    </row>
    <row r="36" spans="1:18" s="27" customFormat="1" ht="12.75" customHeight="1">
      <c r="A36" s="49" t="str">
        <f>SR_HS2!A61</f>
        <v>49</v>
      </c>
      <c r="B36" s="59" t="str">
        <f>SR_HS2!B61</f>
        <v>  Knihy, noviny, obrazy a iné polygrafické výrobky; strojopisy a plány</v>
      </c>
      <c r="C36" s="152">
        <f>SR_HS2!C61</f>
        <v>82.909543</v>
      </c>
      <c r="D36" s="162">
        <f>SR_HS2!D61</f>
        <v>127.016703</v>
      </c>
      <c r="E36" s="163">
        <f>SR_HS2!E61</f>
        <v>83.622677</v>
      </c>
      <c r="F36" s="107">
        <f t="shared" si="0"/>
        <v>0.24141047290585815</v>
      </c>
      <c r="G36" s="153">
        <f>SR_HS2!F61</f>
        <v>134.291746</v>
      </c>
      <c r="H36" s="112">
        <f t="shared" si="1"/>
        <v>0.38387398723237637</v>
      </c>
      <c r="I36" s="177">
        <f t="shared" si="2"/>
        <v>50.66906899999999</v>
      </c>
      <c r="J36" s="146">
        <f t="shared" si="3"/>
        <v>0.7131339999999966</v>
      </c>
      <c r="K36" s="118">
        <f>SR_HS2!G61</f>
        <v>100.86013500279454</v>
      </c>
      <c r="L36" s="52">
        <f>SR_HS2!H61</f>
        <v>105.72762701925902</v>
      </c>
      <c r="M36" s="36"/>
      <c r="N36" s="36"/>
      <c r="O36" s="43"/>
      <c r="P36" s="44"/>
      <c r="Q36" s="44"/>
      <c r="R36" s="44"/>
    </row>
    <row r="37" spans="1:18" s="27" customFormat="1" ht="12.75" customHeight="1">
      <c r="A37" s="49" t="str">
        <f>SR_HS2!A16</f>
        <v>04</v>
      </c>
      <c r="B37" s="50" t="str">
        <f>SR_HS2!B16</f>
        <v>  Mlieko, vajcia, med, jedlé výrobky živočíšneho pôvodu</v>
      </c>
      <c r="C37" s="152">
        <f>SR_HS2!C16</f>
        <v>152.421269</v>
      </c>
      <c r="D37" s="162">
        <f>SR_HS2!D16</f>
        <v>146.426063</v>
      </c>
      <c r="E37" s="163">
        <f>SR_HS2!E16</f>
        <v>230.560404</v>
      </c>
      <c r="F37" s="107">
        <f t="shared" si="0"/>
        <v>0.6656052898546373</v>
      </c>
      <c r="G37" s="153">
        <f>SR_HS2!F16</f>
        <v>204.407193</v>
      </c>
      <c r="H37" s="112">
        <f t="shared" si="1"/>
        <v>0.5842995309323621</v>
      </c>
      <c r="I37" s="177">
        <f t="shared" si="2"/>
        <v>-26.153211</v>
      </c>
      <c r="J37" s="146">
        <f t="shared" si="3"/>
        <v>78.13913500000001</v>
      </c>
      <c r="K37" s="118">
        <f>SR_HS2!G16</f>
        <v>151.2652436977152</v>
      </c>
      <c r="L37" s="52">
        <f>SR_HS2!H16</f>
        <v>139.59754760325694</v>
      </c>
      <c r="M37" s="36"/>
      <c r="N37" s="36"/>
      <c r="O37" s="43"/>
      <c r="P37" s="44"/>
      <c r="Q37" s="44"/>
      <c r="R37" s="44"/>
    </row>
    <row r="38" spans="1:18" s="27" customFormat="1" ht="12.75" customHeight="1">
      <c r="A38" s="49" t="str">
        <f>SR_HS2!A83</f>
        <v>71</v>
      </c>
      <c r="B38" s="59" t="str">
        <f>SR_HS2!B83</f>
        <v>  Perly, drahokamy, drahé kovy; bižutéria; mince</v>
      </c>
      <c r="C38" s="152">
        <f>SR_HS2!C83</f>
        <v>74.814373</v>
      </c>
      <c r="D38" s="171">
        <f>SR_HS2!D83</f>
        <v>109.705061</v>
      </c>
      <c r="E38" s="163">
        <f>SR_HS2!E83</f>
        <v>162.001726</v>
      </c>
      <c r="F38" s="107">
        <f t="shared" si="0"/>
        <v>0.4676831056870525</v>
      </c>
      <c r="G38" s="153">
        <f>SR_HS2!F83</f>
        <v>189.233335</v>
      </c>
      <c r="H38" s="112">
        <f t="shared" si="1"/>
        <v>0.5409249413119553</v>
      </c>
      <c r="I38" s="177">
        <f t="shared" si="2"/>
        <v>27.23160900000002</v>
      </c>
      <c r="J38" s="146">
        <f t="shared" si="3"/>
        <v>87.18735299999999</v>
      </c>
      <c r="K38" s="118">
        <f>SR_HS2!G83</f>
        <v>216.53823924982967</v>
      </c>
      <c r="L38" s="52">
        <f>SR_HS2!H83</f>
        <v>172.4928032262796</v>
      </c>
      <c r="M38" s="36"/>
      <c r="N38" s="36"/>
      <c r="O38" s="43"/>
      <c r="P38" s="44"/>
      <c r="Q38" s="44"/>
      <c r="R38" s="44"/>
    </row>
    <row r="39" spans="1:18" s="27" customFormat="1" ht="12.75" customHeight="1">
      <c r="A39" s="49" t="str">
        <f>SR_HS2!A66</f>
        <v>54</v>
      </c>
      <c r="B39" s="59" t="str">
        <f>SR_HS2!B66</f>
        <v>  Umelo vyrobené vlákna</v>
      </c>
      <c r="C39" s="152">
        <f>SR_HS2!C66</f>
        <v>61.883311</v>
      </c>
      <c r="D39" s="162">
        <f>SR_HS2!D66</f>
        <v>92.765105</v>
      </c>
      <c r="E39" s="163">
        <f>SR_HS2!E66</f>
        <v>58.518358</v>
      </c>
      <c r="F39" s="107">
        <f t="shared" si="0"/>
        <v>0.16893676434747848</v>
      </c>
      <c r="G39" s="153">
        <f>SR_HS2!F66</f>
        <v>84.679822</v>
      </c>
      <c r="H39" s="112">
        <f t="shared" si="1"/>
        <v>0.24205792148437708</v>
      </c>
      <c r="I39" s="177">
        <f t="shared" si="2"/>
        <v>26.161464000000002</v>
      </c>
      <c r="J39" s="146">
        <f t="shared" si="3"/>
        <v>-3.364953</v>
      </c>
      <c r="K39" s="118">
        <f>SR_HS2!G66</f>
        <v>94.56242249222896</v>
      </c>
      <c r="L39" s="52">
        <f>SR_HS2!H66</f>
        <v>91.28413318779728</v>
      </c>
      <c r="M39" s="36"/>
      <c r="N39" s="36"/>
      <c r="O39" s="43"/>
      <c r="P39" s="44"/>
      <c r="Q39" s="44"/>
      <c r="R39" s="44"/>
    </row>
    <row r="40" spans="1:18" s="27" customFormat="1" ht="12.75" customHeight="1">
      <c r="A40" s="49" t="str">
        <f>SR_HS2!A43</f>
        <v>31</v>
      </c>
      <c r="B40" s="59" t="str">
        <f>SR_HS2!B43</f>
        <v>  Hnojivá</v>
      </c>
      <c r="C40" s="152">
        <f>SR_HS2!C43</f>
        <v>46.016956</v>
      </c>
      <c r="D40" s="162">
        <f>SR_HS2!D43</f>
        <v>79.43621</v>
      </c>
      <c r="E40" s="163">
        <f>SR_HS2!E43</f>
        <v>62.077239</v>
      </c>
      <c r="F40" s="107">
        <f t="shared" si="0"/>
        <v>0.17921090499984807</v>
      </c>
      <c r="G40" s="153">
        <f>SR_HS2!F43</f>
        <v>103.12925</v>
      </c>
      <c r="H40" s="112">
        <f t="shared" si="1"/>
        <v>0.29479575310447265</v>
      </c>
      <c r="I40" s="177">
        <f t="shared" si="2"/>
        <v>41.052011</v>
      </c>
      <c r="J40" s="146">
        <f t="shared" si="3"/>
        <v>16.060283</v>
      </c>
      <c r="K40" s="118">
        <f>SR_HS2!G43</f>
        <v>134.90079395951352</v>
      </c>
      <c r="L40" s="52">
        <f>SR_HS2!H43</f>
        <v>129.82649852000742</v>
      </c>
      <c r="M40" s="36"/>
      <c r="N40" s="36"/>
      <c r="O40" s="43"/>
      <c r="P40" s="44"/>
      <c r="Q40" s="44"/>
      <c r="R40" s="44"/>
    </row>
    <row r="41" spans="1:18" s="27" customFormat="1" ht="12.75" customHeight="1">
      <c r="A41" s="49" t="str">
        <f>SR_HS2!A106</f>
        <v>95</v>
      </c>
      <c r="B41" s="59" t="str">
        <f>SR_HS2!B106</f>
        <v>  Hračky, hry a športové potreby; ich časti, súčasti a príslušenstvo</v>
      </c>
      <c r="C41" s="152">
        <f>SR_HS2!C106</f>
        <v>185.139754</v>
      </c>
      <c r="D41" s="162">
        <f>SR_HS2!D106</f>
        <v>141.201243</v>
      </c>
      <c r="E41" s="163">
        <f>SR_HS2!E106</f>
        <v>135.538881</v>
      </c>
      <c r="F41" s="107">
        <f t="shared" si="0"/>
        <v>0.3912874657114939</v>
      </c>
      <c r="G41" s="153">
        <f>SR_HS2!F106</f>
        <v>134.659087</v>
      </c>
      <c r="H41" s="112">
        <f t="shared" si="1"/>
        <v>0.38492403430186595</v>
      </c>
      <c r="I41" s="177">
        <f t="shared" si="2"/>
        <v>-0.879794000000004</v>
      </c>
      <c r="J41" s="146">
        <f t="shared" si="3"/>
        <v>-49.60087300000001</v>
      </c>
      <c r="K41" s="118">
        <f>SR_HS2!G106</f>
        <v>73.20895597603527</v>
      </c>
      <c r="L41" s="52">
        <f>SR_HS2!H106</f>
        <v>95.36678582921539</v>
      </c>
      <c r="M41" s="36"/>
      <c r="N41" s="36"/>
      <c r="O41" s="43"/>
      <c r="P41" s="44"/>
      <c r="Q41" s="44"/>
      <c r="R41" s="44"/>
    </row>
    <row r="42" spans="1:18" s="27" customFormat="1" ht="12.75" customHeight="1">
      <c r="A42" s="49" t="str">
        <f>SR_HS2!A37</f>
        <v>25</v>
      </c>
      <c r="B42" s="59" t="str">
        <f>SR_HS2!B37</f>
        <v>  Soľ; síra; zeminy a kamene; sadra; vápno a cement</v>
      </c>
      <c r="C42" s="152">
        <f>SR_HS2!C37</f>
        <v>96.06197</v>
      </c>
      <c r="D42" s="162">
        <f>SR_HS2!D37</f>
        <v>162.130733</v>
      </c>
      <c r="E42" s="163">
        <f>SR_HS2!E37</f>
        <v>98.978391</v>
      </c>
      <c r="F42" s="107">
        <f t="shared" si="0"/>
        <v>0.28574091425907033</v>
      </c>
      <c r="G42" s="153">
        <f>SR_HS2!F37</f>
        <v>174.527731</v>
      </c>
      <c r="H42" s="112">
        <f t="shared" si="1"/>
        <v>0.4988888593464979</v>
      </c>
      <c r="I42" s="177">
        <f t="shared" si="2"/>
        <v>75.54933999999999</v>
      </c>
      <c r="J42" s="146">
        <f t="shared" si="3"/>
        <v>2.9164209999999997</v>
      </c>
      <c r="K42" s="118">
        <f>SR_HS2!G37</f>
        <v>103.0359787541313</v>
      </c>
      <c r="L42" s="52">
        <f>SR_HS2!H37</f>
        <v>107.64629738644307</v>
      </c>
      <c r="M42" s="36"/>
      <c r="N42" s="36"/>
      <c r="O42" s="43"/>
      <c r="P42" s="44"/>
      <c r="Q42" s="44"/>
      <c r="R42" s="44"/>
    </row>
    <row r="43" spans="1:18" s="27" customFormat="1" ht="12.75" customHeight="1">
      <c r="A43" s="60" t="str">
        <f>SR_HS2!A34</f>
        <v>22</v>
      </c>
      <c r="B43" s="61" t="str">
        <f>SR_HS2!B34</f>
        <v>  Nápoje, liehoviny a ocot</v>
      </c>
      <c r="C43" s="157">
        <f>SR_HS2!C34</f>
        <v>206.520779</v>
      </c>
      <c r="D43" s="170">
        <f>SR_HS2!D34</f>
        <v>96.723544</v>
      </c>
      <c r="E43" s="167">
        <f>SR_HS2!E34</f>
        <v>199.630453</v>
      </c>
      <c r="F43" s="110">
        <f t="shared" si="0"/>
        <v>0.5763135526639585</v>
      </c>
      <c r="G43" s="158">
        <f>SR_HS2!F34</f>
        <v>90.896245</v>
      </c>
      <c r="H43" s="115">
        <f t="shared" si="1"/>
        <v>0.25982761436880086</v>
      </c>
      <c r="I43" s="180">
        <f t="shared" si="2"/>
        <v>-108.734208</v>
      </c>
      <c r="J43" s="147">
        <f t="shared" si="3"/>
        <v>-6.890326000000016</v>
      </c>
      <c r="K43" s="132">
        <f>SR_HS2!G34</f>
        <v>96.66361611002831</v>
      </c>
      <c r="L43" s="63">
        <f>SR_HS2!H34</f>
        <v>93.97530450290364</v>
      </c>
      <c r="M43" s="36"/>
      <c r="N43" s="36"/>
      <c r="O43" s="43"/>
      <c r="P43" s="44"/>
      <c r="Q43" s="44"/>
      <c r="R43" s="44"/>
    </row>
    <row r="44" spans="1:18" s="27" customFormat="1" ht="12.75" customHeight="1">
      <c r="A44" s="45" t="str">
        <f>SR_HS2!A30</f>
        <v>18</v>
      </c>
      <c r="B44" s="69" t="str">
        <f>SR_HS2!B30</f>
        <v>  Kakao a kakaové prípravky</v>
      </c>
      <c r="C44" s="150">
        <f>SR_HS2!C30</f>
        <v>84.251199</v>
      </c>
      <c r="D44" s="160">
        <f>SR_HS2!D30</f>
        <v>94.652726</v>
      </c>
      <c r="E44" s="161">
        <f>SR_HS2!E30</f>
        <v>88.507707</v>
      </c>
      <c r="F44" s="109">
        <f t="shared" si="0"/>
        <v>0.25551307574957366</v>
      </c>
      <c r="G44" s="151">
        <f>SR_HS2!F30</f>
        <v>108.575893</v>
      </c>
      <c r="H44" s="114">
        <f t="shared" si="1"/>
        <v>0.31036502394738297</v>
      </c>
      <c r="I44" s="176">
        <f t="shared" si="2"/>
        <v>20.068185999999997</v>
      </c>
      <c r="J44" s="145">
        <f t="shared" si="3"/>
        <v>4.256507999999997</v>
      </c>
      <c r="K44" s="120">
        <f>SR_HS2!G30</f>
        <v>105.0521631152098</v>
      </c>
      <c r="L44" s="48">
        <f>SR_HS2!H30</f>
        <v>114.70973693879667</v>
      </c>
      <c r="M44" s="36"/>
      <c r="N44" s="36"/>
      <c r="O44" s="43"/>
      <c r="P44" s="44"/>
      <c r="Q44" s="44"/>
      <c r="R44" s="44"/>
    </row>
    <row r="45" spans="1:18" s="27" customFormat="1" ht="12.75" customHeight="1">
      <c r="A45" s="49" t="str">
        <f>SR_HS2!A40</f>
        <v>28</v>
      </c>
      <c r="B45" s="59" t="str">
        <f>SR_HS2!B40</f>
        <v>  Anorganické chemikálie</v>
      </c>
      <c r="C45" s="152">
        <f>SR_HS2!C40</f>
        <v>139.292573</v>
      </c>
      <c r="D45" s="162">
        <f>SR_HS2!D40</f>
        <v>67.586628</v>
      </c>
      <c r="E45" s="163">
        <f>SR_HS2!E40</f>
        <v>192.814719</v>
      </c>
      <c r="F45" s="107">
        <f t="shared" si="0"/>
        <v>0.5566371965944137</v>
      </c>
      <c r="G45" s="153">
        <f>SR_HS2!F40</f>
        <v>67.267714</v>
      </c>
      <c r="H45" s="112">
        <f t="shared" si="1"/>
        <v>0.19228527705036427</v>
      </c>
      <c r="I45" s="177">
        <f t="shared" si="2"/>
        <v>-125.547005</v>
      </c>
      <c r="J45" s="146">
        <f t="shared" si="3"/>
        <v>53.52214599999999</v>
      </c>
      <c r="K45" s="118">
        <f>SR_HS2!G40</f>
        <v>138.42426401298508</v>
      </c>
      <c r="L45" s="52">
        <f>SR_HS2!H40</f>
        <v>99.52814038895386</v>
      </c>
      <c r="M45" s="36"/>
      <c r="N45" s="36"/>
      <c r="O45" s="43"/>
      <c r="P45" s="44"/>
      <c r="Q45" s="44"/>
      <c r="R45" s="44"/>
    </row>
    <row r="46" spans="1:18" s="27" customFormat="1" ht="12.75" customHeight="1">
      <c r="A46" s="49" t="str">
        <f>SR_HS2!A33</f>
        <v>21</v>
      </c>
      <c r="B46" s="59" t="str">
        <f>SR_HS2!B33</f>
        <v>  Rôzne jedlé prípravky</v>
      </c>
      <c r="C46" s="152">
        <f>SR_HS2!C33</f>
        <v>153.844148</v>
      </c>
      <c r="D46" s="162">
        <f>SR_HS2!D33</f>
        <v>87.444837</v>
      </c>
      <c r="E46" s="163">
        <f>SR_HS2!E33</f>
        <v>148.179272</v>
      </c>
      <c r="F46" s="107">
        <f aca="true" t="shared" si="4" ref="F46:F77">E46/$E$11*100</f>
        <v>0.42777903568389447</v>
      </c>
      <c r="G46" s="153">
        <f>SR_HS2!F33</f>
        <v>87.364125</v>
      </c>
      <c r="H46" s="112">
        <f aca="true" t="shared" si="5" ref="H46:H77">G46/$G$11*100</f>
        <v>0.24973102222394025</v>
      </c>
      <c r="I46" s="177">
        <f aca="true" t="shared" si="6" ref="I46:I77">G46-E46</f>
        <v>-60.815146999999996</v>
      </c>
      <c r="J46" s="146">
        <f aca="true" t="shared" si="7" ref="J46:J77">E46-C46</f>
        <v>-5.6648759999999925</v>
      </c>
      <c r="K46" s="118">
        <f>SR_HS2!G33</f>
        <v>96.31778259124944</v>
      </c>
      <c r="L46" s="52">
        <f>SR_HS2!H33</f>
        <v>99.90769952490162</v>
      </c>
      <c r="M46" s="36"/>
      <c r="N46" s="36"/>
      <c r="O46" s="43"/>
      <c r="P46" s="44"/>
      <c r="Q46" s="44"/>
      <c r="R46" s="44"/>
    </row>
    <row r="47" spans="1:18" s="27" customFormat="1" ht="12.75" customHeight="1">
      <c r="A47" s="49" t="str">
        <f>SR_HS2!A86</f>
        <v>74</v>
      </c>
      <c r="B47" s="59" t="str">
        <f>SR_HS2!B86</f>
        <v>  Meď a predmety z medi</v>
      </c>
      <c r="C47" s="152">
        <f>SR_HS2!C86</f>
        <v>153.012698</v>
      </c>
      <c r="D47" s="162">
        <f>SR_HS2!D86</f>
        <v>130.52126</v>
      </c>
      <c r="E47" s="163">
        <f>SR_HS2!E86</f>
        <v>383.220248</v>
      </c>
      <c r="F47" s="107">
        <f t="shared" si="4"/>
        <v>1.1063192977758922</v>
      </c>
      <c r="G47" s="153">
        <f>SR_HS2!F86</f>
        <v>307.981547</v>
      </c>
      <c r="H47" s="112">
        <f t="shared" si="5"/>
        <v>0.8803676172390039</v>
      </c>
      <c r="I47" s="177">
        <f t="shared" si="6"/>
        <v>-75.23870100000005</v>
      </c>
      <c r="J47" s="146">
        <f t="shared" si="7"/>
        <v>230.20755000000003</v>
      </c>
      <c r="K47" s="118">
        <f>SR_HS2!G86</f>
        <v>250.4499646166621</v>
      </c>
      <c r="L47" s="52">
        <f>SR_HS2!H86</f>
        <v>235.96274430694274</v>
      </c>
      <c r="M47" s="36"/>
      <c r="N47" s="36"/>
      <c r="O47" s="43"/>
      <c r="P47" s="44"/>
      <c r="Q47" s="44"/>
      <c r="R47" s="44"/>
    </row>
    <row r="48" spans="1:18" s="27" customFormat="1" ht="12.75" customHeight="1">
      <c r="A48" s="49" t="str">
        <f>SR_HS2!A24</f>
        <v>12</v>
      </c>
      <c r="B48" s="50" t="str">
        <f>SR_HS2!B24</f>
        <v>  Olejnaté semená a plody; priemyselné a liečivé rastliny; slama</v>
      </c>
      <c r="C48" s="152">
        <f>SR_HS2!C24</f>
        <v>40.110417</v>
      </c>
      <c r="D48" s="171">
        <f>SR_HS2!D24</f>
        <v>114.063249</v>
      </c>
      <c r="E48" s="163">
        <f>SR_HS2!E24</f>
        <v>55.007619</v>
      </c>
      <c r="F48" s="107">
        <f t="shared" si="4"/>
        <v>0.15880160493086426</v>
      </c>
      <c r="G48" s="153">
        <f>SR_HS2!F24</f>
        <v>147.551101</v>
      </c>
      <c r="H48" s="112">
        <f t="shared" si="5"/>
        <v>0.4217759553248871</v>
      </c>
      <c r="I48" s="177">
        <f t="shared" si="6"/>
        <v>92.54348199999998</v>
      </c>
      <c r="J48" s="146">
        <f t="shared" si="7"/>
        <v>14.897202</v>
      </c>
      <c r="K48" s="118">
        <f>SR_HS2!G24</f>
        <v>137.14048148639293</v>
      </c>
      <c r="L48" s="52">
        <f>SR_HS2!H24</f>
        <v>129.35901992411246</v>
      </c>
      <c r="M48" s="36"/>
      <c r="N48" s="36"/>
      <c r="O48" s="43"/>
      <c r="P48" s="44"/>
      <c r="Q48" s="44"/>
      <c r="R48" s="44"/>
    </row>
    <row r="49" spans="1:18" s="27" customFormat="1" ht="12.75" customHeight="1">
      <c r="A49" s="49" t="str">
        <f>SR_HS2!A50</f>
        <v>38</v>
      </c>
      <c r="B49" s="59" t="str">
        <f>SR_HS2!B50</f>
        <v>  Rôzne chemické výrobky</v>
      </c>
      <c r="C49" s="152">
        <f>SR_HS2!C50</f>
        <v>289.97214</v>
      </c>
      <c r="D49" s="162">
        <f>SR_HS2!D50</f>
        <v>98.521691</v>
      </c>
      <c r="E49" s="163">
        <f>SR_HS2!E50</f>
        <v>248.227564</v>
      </c>
      <c r="F49" s="107">
        <f t="shared" si="4"/>
        <v>0.7166086492723639</v>
      </c>
      <c r="G49" s="153">
        <f>SR_HS2!F50</f>
        <v>114.6569</v>
      </c>
      <c r="H49" s="112">
        <f t="shared" si="5"/>
        <v>0.3277476291558817</v>
      </c>
      <c r="I49" s="177">
        <f t="shared" si="6"/>
        <v>-133.57066400000002</v>
      </c>
      <c r="J49" s="146">
        <f t="shared" si="7"/>
        <v>-41.74457600000002</v>
      </c>
      <c r="K49" s="118">
        <f>SR_HS2!G50</f>
        <v>85.60393560567576</v>
      </c>
      <c r="L49" s="52">
        <f>SR_HS2!H50</f>
        <v>116.37731634143387</v>
      </c>
      <c r="M49" s="36"/>
      <c r="N49" s="36"/>
      <c r="O49" s="43"/>
      <c r="P49" s="44"/>
      <c r="Q49" s="44"/>
      <c r="R49" s="44"/>
    </row>
    <row r="50" spans="1:18" s="27" customFormat="1" ht="12.75" customHeight="1">
      <c r="A50" s="49" t="str">
        <f>SR_HS2!A80</f>
        <v>68</v>
      </c>
      <c r="B50" s="59" t="str">
        <f>SR_HS2!B80</f>
        <v>  Predmety z kameňa, sadry, cementu, azbestu, sľudy</v>
      </c>
      <c r="C50" s="152">
        <f>SR_HS2!C80</f>
        <v>115.392361</v>
      </c>
      <c r="D50" s="162">
        <f>SR_HS2!D80</f>
        <v>98.036539</v>
      </c>
      <c r="E50" s="163">
        <f>SR_HS2!E80</f>
        <v>114.124673</v>
      </c>
      <c r="F50" s="107">
        <f t="shared" si="4"/>
        <v>0.3294667459540481</v>
      </c>
      <c r="G50" s="153">
        <f>SR_HS2!F80</f>
        <v>84.889338</v>
      </c>
      <c r="H50" s="112">
        <f t="shared" si="5"/>
        <v>0.24265682457935192</v>
      </c>
      <c r="I50" s="177">
        <f t="shared" si="6"/>
        <v>-29.235335000000006</v>
      </c>
      <c r="J50" s="146">
        <f t="shared" si="7"/>
        <v>-1.2676879999999926</v>
      </c>
      <c r="K50" s="118">
        <f>SR_HS2!G80</f>
        <v>98.90141081349397</v>
      </c>
      <c r="L50" s="52">
        <f>SR_HS2!H80</f>
        <v>86.5894888435423</v>
      </c>
      <c r="M50" s="36"/>
      <c r="N50" s="36"/>
      <c r="O50" s="43"/>
      <c r="P50" s="44"/>
      <c r="Q50" s="44"/>
      <c r="R50" s="44"/>
    </row>
    <row r="51" spans="1:18" s="27" customFormat="1" ht="12.75" customHeight="1">
      <c r="A51" s="49" t="str">
        <f>SR_HS2!A45</f>
        <v>33</v>
      </c>
      <c r="B51" s="59" t="str">
        <f>SR_HS2!B45</f>
        <v>  Silice a rezinoidy; voňavkárske, kozmetické a toaletné prípravky</v>
      </c>
      <c r="C51" s="152">
        <f>SR_HS2!C45</f>
        <v>141.690188</v>
      </c>
      <c r="D51" s="171">
        <f>SR_HS2!D45</f>
        <v>76.576841</v>
      </c>
      <c r="E51" s="163">
        <f>SR_HS2!E45</f>
        <v>147.971254</v>
      </c>
      <c r="F51" s="107">
        <f t="shared" si="4"/>
        <v>0.4271785081050784</v>
      </c>
      <c r="G51" s="153">
        <f>SR_HS2!F45</f>
        <v>127.645012</v>
      </c>
      <c r="H51" s="112">
        <f t="shared" si="5"/>
        <v>0.36487424704988597</v>
      </c>
      <c r="I51" s="177">
        <f t="shared" si="6"/>
        <v>-20.326241999999993</v>
      </c>
      <c r="J51" s="146">
        <f t="shared" si="7"/>
        <v>6.281065999999981</v>
      </c>
      <c r="K51" s="118">
        <f>SR_HS2!G45</f>
        <v>104.43295763006537</v>
      </c>
      <c r="L51" s="52">
        <f>SR_HS2!H45</f>
        <v>166.68879302555715</v>
      </c>
      <c r="M51" s="36"/>
      <c r="N51" s="36"/>
      <c r="O51" s="43"/>
      <c r="P51" s="44"/>
      <c r="Q51" s="44"/>
      <c r="R51" s="44"/>
    </row>
    <row r="52" spans="1:18" s="27" customFormat="1" ht="12.75" customHeight="1">
      <c r="A52" s="49" t="str">
        <f>SR_HS2!A67</f>
        <v>55</v>
      </c>
      <c r="B52" s="59" t="str">
        <f>SR_HS2!B67</f>
        <v>  Umelo vyrobené strižné vlákna</v>
      </c>
      <c r="C52" s="152">
        <f>SR_HS2!C67</f>
        <v>87.607663</v>
      </c>
      <c r="D52" s="162">
        <f>SR_HS2!D67</f>
        <v>34.409305</v>
      </c>
      <c r="E52" s="163">
        <f>SR_HS2!E67</f>
        <v>115.241647</v>
      </c>
      <c r="F52" s="107">
        <f t="shared" si="4"/>
        <v>0.3326913404209718</v>
      </c>
      <c r="G52" s="153">
        <f>SR_HS2!F67</f>
        <v>26.340928</v>
      </c>
      <c r="H52" s="112">
        <f t="shared" si="5"/>
        <v>0.07529574497274723</v>
      </c>
      <c r="I52" s="177">
        <f t="shared" si="6"/>
        <v>-88.900719</v>
      </c>
      <c r="J52" s="146">
        <f t="shared" si="7"/>
        <v>27.633983999999998</v>
      </c>
      <c r="K52" s="118">
        <f>SR_HS2!G67</f>
        <v>131.5428845533752</v>
      </c>
      <c r="L52" s="52">
        <f>SR_HS2!H67</f>
        <v>76.55175831072438</v>
      </c>
      <c r="M52" s="36"/>
      <c r="N52" s="36"/>
      <c r="O52" s="43"/>
      <c r="P52" s="44"/>
      <c r="Q52" s="44"/>
      <c r="R52" s="44"/>
    </row>
    <row r="53" spans="1:18" s="27" customFormat="1" ht="12.75" customHeight="1">
      <c r="A53" s="60" t="str">
        <f>SR_HS2!A107</f>
        <v>96</v>
      </c>
      <c r="B53" s="61" t="str">
        <f>SR_HS2!B107</f>
        <v>  Rôzne výrobky</v>
      </c>
      <c r="C53" s="157">
        <f>SR_HS2!C107</f>
        <v>73.781912</v>
      </c>
      <c r="D53" s="175">
        <f>SR_HS2!D107</f>
        <v>70.108537</v>
      </c>
      <c r="E53" s="167">
        <f>SR_HS2!E107</f>
        <v>79.538031</v>
      </c>
      <c r="F53" s="110">
        <f t="shared" si="4"/>
        <v>0.22961850022704733</v>
      </c>
      <c r="G53" s="158">
        <f>SR_HS2!F107</f>
        <v>80.586907</v>
      </c>
      <c r="H53" s="115">
        <f t="shared" si="5"/>
        <v>0.2303582925253999</v>
      </c>
      <c r="I53" s="180">
        <f t="shared" si="6"/>
        <v>1.0488759999999928</v>
      </c>
      <c r="J53" s="147">
        <f t="shared" si="7"/>
        <v>5.756118999999998</v>
      </c>
      <c r="K53" s="121">
        <f>SR_HS2!G107</f>
        <v>107.80153135635737</v>
      </c>
      <c r="L53" s="63">
        <f>SR_HS2!H107</f>
        <v>114.94592591484259</v>
      </c>
      <c r="M53" s="36"/>
      <c r="N53" s="36"/>
      <c r="O53" s="43"/>
      <c r="P53" s="44"/>
      <c r="Q53" s="44"/>
      <c r="R53" s="44"/>
    </row>
    <row r="54" spans="1:18" s="27" customFormat="1" ht="12.75" customHeight="1">
      <c r="A54" s="64" t="str">
        <f>SR_HS2!A13</f>
        <v>01</v>
      </c>
      <c r="B54" s="189" t="str">
        <f>SR_HS2!B13</f>
        <v>  Živé zvieratá</v>
      </c>
      <c r="C54" s="159">
        <f>SR_HS2!C13</f>
        <v>38.588962</v>
      </c>
      <c r="D54" s="168">
        <f>SR_HS2!D13</f>
        <v>79.447907</v>
      </c>
      <c r="E54" s="169">
        <f>SR_HS2!E13</f>
        <v>46.769146</v>
      </c>
      <c r="F54" s="111">
        <f t="shared" si="4"/>
        <v>0.13501794080645282</v>
      </c>
      <c r="G54" s="154">
        <f>SR_HS2!F13</f>
        <v>103.796819</v>
      </c>
      <c r="H54" s="116">
        <f t="shared" si="5"/>
        <v>0.29670400421755844</v>
      </c>
      <c r="I54" s="178">
        <f t="shared" si="6"/>
        <v>57.027673</v>
      </c>
      <c r="J54" s="145">
        <f t="shared" si="7"/>
        <v>8.180183999999997</v>
      </c>
      <c r="K54" s="122">
        <f>SR_HS2!G13</f>
        <v>121.1982483488413</v>
      </c>
      <c r="L54" s="67">
        <f>SR_HS2!H13</f>
        <v>130.64764437406765</v>
      </c>
      <c r="M54" s="36"/>
      <c r="N54" s="36"/>
      <c r="O54" s="43"/>
      <c r="P54" s="44"/>
      <c r="Q54" s="44"/>
      <c r="R54" s="44"/>
    </row>
    <row r="55" spans="1:18" s="27" customFormat="1" ht="12.75" customHeight="1">
      <c r="A55" s="49" t="str">
        <f>SR_HS2!A31</f>
        <v>19</v>
      </c>
      <c r="B55" s="59" t="str">
        <f>SR_HS2!B31</f>
        <v>  Prípravky z obilia, múky, škrobu alebo z mlieka; cukrárske výrobky</v>
      </c>
      <c r="C55" s="152">
        <f>SR_HS2!C31</f>
        <v>122.008823</v>
      </c>
      <c r="D55" s="162">
        <f>SR_HS2!D31</f>
        <v>57.942941</v>
      </c>
      <c r="E55" s="163">
        <f>SR_HS2!E31</f>
        <v>162.162141</v>
      </c>
      <c r="F55" s="107">
        <f t="shared" si="4"/>
        <v>0.46814620807028756</v>
      </c>
      <c r="G55" s="153">
        <f>SR_HS2!F31</f>
        <v>71.525376</v>
      </c>
      <c r="H55" s="112">
        <f t="shared" si="5"/>
        <v>0.2044558365740134</v>
      </c>
      <c r="I55" s="177">
        <f t="shared" si="6"/>
        <v>-90.636765</v>
      </c>
      <c r="J55" s="146">
        <f t="shared" si="7"/>
        <v>40.153317999999985</v>
      </c>
      <c r="K55" s="118">
        <f>SR_HS2!G31</f>
        <v>132.91017568458963</v>
      </c>
      <c r="L55" s="52">
        <f>SR_HS2!H31</f>
        <v>123.44105212056806</v>
      </c>
      <c r="M55" s="36"/>
      <c r="N55" s="36"/>
      <c r="O55" s="43"/>
      <c r="P55" s="44"/>
      <c r="Q55" s="44"/>
      <c r="R55" s="44"/>
    </row>
    <row r="56" spans="1:18" s="27" customFormat="1" ht="12.75" customHeight="1">
      <c r="A56" s="49" t="str">
        <f>SR_HS2!A53</f>
        <v>41</v>
      </c>
      <c r="B56" s="59" t="str">
        <f>SR_HS2!B53</f>
        <v>  Surové kože a kožky (iné ako kožušiny) a usne</v>
      </c>
      <c r="C56" s="152">
        <f>SR_HS2!C53</f>
        <v>73.903987</v>
      </c>
      <c r="D56" s="162">
        <f>SR_HS2!D53</f>
        <v>51.32156</v>
      </c>
      <c r="E56" s="163">
        <f>SR_HS2!E53</f>
        <v>100.78499</v>
      </c>
      <c r="F56" s="107">
        <f t="shared" si="4"/>
        <v>0.29095638851303673</v>
      </c>
      <c r="G56" s="153">
        <f>SR_HS2!F53</f>
        <v>54.835294</v>
      </c>
      <c r="H56" s="112">
        <f t="shared" si="5"/>
        <v>0.1567471090057881</v>
      </c>
      <c r="I56" s="177">
        <f t="shared" si="6"/>
        <v>-45.949695999999996</v>
      </c>
      <c r="J56" s="146">
        <f t="shared" si="7"/>
        <v>26.881002999999993</v>
      </c>
      <c r="K56" s="118">
        <f>SR_HS2!G53</f>
        <v>136.3728725488112</v>
      </c>
      <c r="L56" s="52">
        <f>SR_HS2!H53</f>
        <v>106.84650661437416</v>
      </c>
      <c r="M56" s="36"/>
      <c r="N56" s="36"/>
      <c r="O56" s="43"/>
      <c r="P56" s="44"/>
      <c r="Q56" s="44"/>
      <c r="R56" s="44"/>
    </row>
    <row r="57" spans="1:18" s="27" customFormat="1" ht="12.75" customHeight="1">
      <c r="A57" s="49" t="str">
        <f>SR_HS2!A93</f>
        <v>82</v>
      </c>
      <c r="B57" s="59" t="str">
        <f>SR_HS2!B93</f>
        <v>  Nástroje, náradie, nožiarsky tovar, lyžice a vidličky</v>
      </c>
      <c r="C57" s="152">
        <f>SR_HS2!C93</f>
        <v>109.701047</v>
      </c>
      <c r="D57" s="162">
        <f>SR_HS2!D93</f>
        <v>52.724712</v>
      </c>
      <c r="E57" s="163">
        <f>SR_HS2!E93</f>
        <v>133.891965</v>
      </c>
      <c r="F57" s="107">
        <f t="shared" si="4"/>
        <v>0.38653298062850355</v>
      </c>
      <c r="G57" s="153">
        <f>SR_HS2!F93</f>
        <v>53.135849</v>
      </c>
      <c r="H57" s="112">
        <f t="shared" si="5"/>
        <v>0.15188923242242663</v>
      </c>
      <c r="I57" s="177">
        <f t="shared" si="6"/>
        <v>-80.75611599999999</v>
      </c>
      <c r="J57" s="146">
        <f t="shared" si="7"/>
        <v>24.190917999999996</v>
      </c>
      <c r="K57" s="118">
        <f>SR_HS2!G93</f>
        <v>122.05167467544771</v>
      </c>
      <c r="L57" s="52">
        <f>SR_HS2!H93</f>
        <v>100.7797804566481</v>
      </c>
      <c r="M57" s="36"/>
      <c r="N57" s="36"/>
      <c r="O57" s="43"/>
      <c r="P57" s="44"/>
      <c r="Q57" s="44"/>
      <c r="R57" s="44"/>
    </row>
    <row r="58" spans="1:18" s="27" customFormat="1" ht="12.75" customHeight="1">
      <c r="A58" s="49" t="str">
        <f>SR_HS2!A44</f>
        <v>32</v>
      </c>
      <c r="B58" s="59" t="str">
        <f>SR_HS2!B44</f>
        <v>  Farbiarske výťažky; taníny; farbivá, pigmenty; laky; tmely</v>
      </c>
      <c r="C58" s="152">
        <f>SR_HS2!C44</f>
        <v>197.192491</v>
      </c>
      <c r="D58" s="171">
        <f>SR_HS2!D44</f>
        <v>56.274212</v>
      </c>
      <c r="E58" s="163">
        <f>SR_HS2!E44</f>
        <v>233.890842</v>
      </c>
      <c r="F58" s="107">
        <f t="shared" si="4"/>
        <v>0.6752199379549801</v>
      </c>
      <c r="G58" s="153">
        <f>SR_HS2!F44</f>
        <v>71.435503</v>
      </c>
      <c r="H58" s="112">
        <f t="shared" si="5"/>
        <v>0.20419893391333513</v>
      </c>
      <c r="I58" s="177">
        <f t="shared" si="6"/>
        <v>-162.45533899999998</v>
      </c>
      <c r="J58" s="146">
        <f t="shared" si="7"/>
        <v>36.698351</v>
      </c>
      <c r="K58" s="118">
        <f>SR_HS2!G44</f>
        <v>118.61042010975966</v>
      </c>
      <c r="L58" s="52">
        <f>SR_HS2!H44</f>
        <v>126.94180950947833</v>
      </c>
      <c r="M58" s="36"/>
      <c r="N58" s="36"/>
      <c r="O58" s="43"/>
      <c r="P58" s="44"/>
      <c r="Q58" s="44"/>
      <c r="R58" s="44"/>
    </row>
    <row r="59" spans="1:18" s="27" customFormat="1" ht="12.75" customHeight="1">
      <c r="A59" s="49" t="str">
        <f>SR_HS2!A20</f>
        <v>08</v>
      </c>
      <c r="B59" s="50" t="str">
        <f>SR_HS2!B20</f>
        <v>  Jedlé ovocie a orechy; šupy citrusových plodov a melónov</v>
      </c>
      <c r="C59" s="152">
        <f>SR_HS2!C20</f>
        <v>133.106962</v>
      </c>
      <c r="D59" s="162">
        <f>SR_HS2!D20</f>
        <v>36.997809</v>
      </c>
      <c r="E59" s="163">
        <f>SR_HS2!E20</f>
        <v>140.464767</v>
      </c>
      <c r="F59" s="107">
        <f t="shared" si="4"/>
        <v>0.4055080158230425</v>
      </c>
      <c r="G59" s="153">
        <f>SR_HS2!F20</f>
        <v>30.016689</v>
      </c>
      <c r="H59" s="112">
        <f t="shared" si="5"/>
        <v>0.0858029360191967</v>
      </c>
      <c r="I59" s="177">
        <f t="shared" si="6"/>
        <v>-110.448078</v>
      </c>
      <c r="J59" s="146">
        <f t="shared" si="7"/>
        <v>7.357804999999985</v>
      </c>
      <c r="K59" s="118">
        <f>SR_HS2!G20</f>
        <v>105.52773866178389</v>
      </c>
      <c r="L59" s="52">
        <f>SR_HS2!H20</f>
        <v>81.13099075677698</v>
      </c>
      <c r="M59" s="36"/>
      <c r="N59" s="36"/>
      <c r="O59" s="43"/>
      <c r="P59" s="44"/>
      <c r="Q59" s="44"/>
      <c r="R59" s="44"/>
    </row>
    <row r="60" spans="1:18" s="27" customFormat="1" ht="12.75" customHeight="1">
      <c r="A60" s="49" t="str">
        <f>SR_HS2!A46</f>
        <v>34</v>
      </c>
      <c r="B60" s="59" t="str">
        <f>SR_HS2!B46</f>
        <v>  Mydlo, pracie, čistiace prípravky, vosky, sviečky; modelovacie pasty</v>
      </c>
      <c r="C60" s="152">
        <f>SR_HS2!C46</f>
        <v>112.133561</v>
      </c>
      <c r="D60" s="162">
        <f>SR_HS2!D46</f>
        <v>42.244195</v>
      </c>
      <c r="E60" s="163">
        <f>SR_HS2!E46</f>
        <v>118.695276</v>
      </c>
      <c r="F60" s="107">
        <f t="shared" si="4"/>
        <v>0.3426616288647559</v>
      </c>
      <c r="G60" s="153">
        <f>SR_HS2!F46</f>
        <v>45.591088</v>
      </c>
      <c r="H60" s="112">
        <f t="shared" si="5"/>
        <v>0.1303224751640518</v>
      </c>
      <c r="I60" s="177">
        <f t="shared" si="6"/>
        <v>-73.10418800000001</v>
      </c>
      <c r="J60" s="146">
        <f t="shared" si="7"/>
        <v>6.561715000000007</v>
      </c>
      <c r="K60" s="118">
        <f>SR_HS2!G46</f>
        <v>105.85169590752585</v>
      </c>
      <c r="L60" s="52">
        <f>SR_HS2!H46</f>
        <v>107.92272879149432</v>
      </c>
      <c r="M60" s="36"/>
      <c r="N60" s="36"/>
      <c r="O60" s="43"/>
      <c r="P60" s="44"/>
      <c r="Q60" s="44"/>
      <c r="R60" s="44"/>
    </row>
    <row r="61" spans="1:18" s="27" customFormat="1" ht="12.75" customHeight="1">
      <c r="A61" s="49" t="str">
        <f>SR_HS2!A75</f>
        <v>63</v>
      </c>
      <c r="B61" s="59" t="str">
        <f>SR_HS2!B75</f>
        <v>  Celkom dohotovené textilné výrobky; súpravy; obnosené odevy</v>
      </c>
      <c r="C61" s="152">
        <f>SR_HS2!C75</f>
        <v>69.596237</v>
      </c>
      <c r="D61" s="162">
        <f>SR_HS2!D75</f>
        <v>48.226226</v>
      </c>
      <c r="E61" s="163">
        <f>SR_HS2!E75</f>
        <v>73.680383</v>
      </c>
      <c r="F61" s="107">
        <f t="shared" si="4"/>
        <v>0.2127080445405348</v>
      </c>
      <c r="G61" s="153">
        <f>SR_HS2!F75</f>
        <v>65.955366</v>
      </c>
      <c r="H61" s="112">
        <f t="shared" si="5"/>
        <v>0.1885339202142082</v>
      </c>
      <c r="I61" s="177">
        <f t="shared" si="6"/>
        <v>-7.725017000000008</v>
      </c>
      <c r="J61" s="146">
        <f t="shared" si="7"/>
        <v>4.084146000000004</v>
      </c>
      <c r="K61" s="118">
        <f>SR_HS2!G75</f>
        <v>105.86834314044881</v>
      </c>
      <c r="L61" s="52">
        <f>SR_HS2!H75</f>
        <v>136.7624453964115</v>
      </c>
      <c r="M61" s="36"/>
      <c r="N61" s="36"/>
      <c r="O61" s="43"/>
      <c r="P61" s="44"/>
      <c r="Q61" s="44"/>
      <c r="R61" s="44"/>
    </row>
    <row r="62" spans="1:18" s="27" customFormat="1" ht="12.75" customHeight="1">
      <c r="A62" s="49" t="str">
        <f>SR_HS2!A72</f>
        <v>60</v>
      </c>
      <c r="B62" s="59" t="str">
        <f>SR_HS2!B72</f>
        <v>  Pletené alebo háčkované textílie</v>
      </c>
      <c r="C62" s="152">
        <f>SR_HS2!C72</f>
        <v>27.505433</v>
      </c>
      <c r="D62" s="171">
        <f>SR_HS2!D72</f>
        <v>33.91974</v>
      </c>
      <c r="E62" s="163">
        <f>SR_HS2!E72</f>
        <v>19.260988</v>
      </c>
      <c r="F62" s="107">
        <f t="shared" si="4"/>
        <v>0.05560458464770339</v>
      </c>
      <c r="G62" s="153">
        <f>SR_HS2!F72</f>
        <v>32.736094</v>
      </c>
      <c r="H62" s="112">
        <f t="shared" si="5"/>
        <v>0.09357637609532514</v>
      </c>
      <c r="I62" s="177">
        <f t="shared" si="6"/>
        <v>13.475106</v>
      </c>
      <c r="J62" s="146">
        <f t="shared" si="7"/>
        <v>-8.244444999999999</v>
      </c>
      <c r="K62" s="118">
        <f>SR_HS2!G72</f>
        <v>70.02612174838332</v>
      </c>
      <c r="L62" s="52">
        <f>SR_HS2!H72</f>
        <v>96.51045084661617</v>
      </c>
      <c r="M62" s="36"/>
      <c r="N62" s="36"/>
      <c r="O62" s="43"/>
      <c r="P62" s="44"/>
      <c r="Q62" s="44"/>
      <c r="R62" s="44"/>
    </row>
    <row r="63" spans="1:18" s="27" customFormat="1" ht="12.75" customHeight="1">
      <c r="A63" s="53" t="str">
        <f>SR_HS2!A59</f>
        <v>47</v>
      </c>
      <c r="B63" s="68" t="str">
        <f>SR_HS2!B59</f>
        <v>  Vláknina z dreva alebo iných celulózových vláknin; zberový papier</v>
      </c>
      <c r="C63" s="155">
        <f>SR_HS2!C59</f>
        <v>60.679591</v>
      </c>
      <c r="D63" s="164">
        <f>SR_HS2!D59</f>
        <v>44.125795</v>
      </c>
      <c r="E63" s="165">
        <f>SR_HS2!E59</f>
        <v>96.241863</v>
      </c>
      <c r="F63" s="108">
        <f t="shared" si="4"/>
        <v>0.27784082612149347</v>
      </c>
      <c r="G63" s="156">
        <f>SR_HS2!F59</f>
        <v>89.895136</v>
      </c>
      <c r="H63" s="113">
        <f t="shared" si="5"/>
        <v>0.25696593660429984</v>
      </c>
      <c r="I63" s="179">
        <f t="shared" si="6"/>
        <v>-6.346727000000001</v>
      </c>
      <c r="J63" s="147">
        <f t="shared" si="7"/>
        <v>35.56227199999999</v>
      </c>
      <c r="K63" s="119">
        <f>SR_HS2!G59</f>
        <v>158.60664420101313</v>
      </c>
      <c r="L63" s="56">
        <f>SR_HS2!H59</f>
        <v>203.7246830340394</v>
      </c>
      <c r="M63" s="70"/>
      <c r="N63" s="70"/>
      <c r="O63" s="43"/>
      <c r="P63" s="44"/>
      <c r="Q63" s="44"/>
      <c r="R63" s="44"/>
    </row>
    <row r="64" spans="1:18" s="27" customFormat="1" ht="12.75" customHeight="1">
      <c r="A64" s="45" t="str">
        <f>SR_HS2!A14</f>
        <v>02</v>
      </c>
      <c r="B64" s="57" t="str">
        <f>SR_HS2!B14</f>
        <v>  Mäso a jedlé droby</v>
      </c>
      <c r="C64" s="150">
        <f>SR_HS2!C14</f>
        <v>217.067919</v>
      </c>
      <c r="D64" s="160">
        <f>SR_HS2!D14</f>
        <v>50.419783</v>
      </c>
      <c r="E64" s="161">
        <f>SR_HS2!E14</f>
        <v>254.56715</v>
      </c>
      <c r="F64" s="109">
        <f t="shared" si="4"/>
        <v>0.7349104127316628</v>
      </c>
      <c r="G64" s="151">
        <f>SR_HS2!F14</f>
        <v>102.98535</v>
      </c>
      <c r="H64" s="114">
        <f t="shared" si="5"/>
        <v>0.29438441384939484</v>
      </c>
      <c r="I64" s="176">
        <f t="shared" si="6"/>
        <v>-151.5818</v>
      </c>
      <c r="J64" s="145">
        <f t="shared" si="7"/>
        <v>37.49923100000001</v>
      </c>
      <c r="K64" s="120">
        <f>SR_HS2!G14</f>
        <v>117.27534458926657</v>
      </c>
      <c r="L64" s="48">
        <f>SR_HS2!H14</f>
        <v>204.25583743587313</v>
      </c>
      <c r="M64" s="70"/>
      <c r="N64" s="70"/>
      <c r="O64" s="43"/>
      <c r="P64" s="44"/>
      <c r="Q64" s="44"/>
      <c r="R64" s="44"/>
    </row>
    <row r="65" spans="1:18" s="27" customFormat="1" ht="12.75" customHeight="1">
      <c r="A65" s="49">
        <f>SR_HS2!A110</f>
        <v>99</v>
      </c>
      <c r="B65" s="59" t="str">
        <f>SR_HS2!B110</f>
        <v>  Nešpecifikované tovary z dôvodu zjednodušenia</v>
      </c>
      <c r="C65" s="152">
        <f>SR_HS2!C110</f>
        <v>0</v>
      </c>
      <c r="D65" s="171">
        <f>SR_HS2!D110</f>
        <v>28.37849</v>
      </c>
      <c r="E65" s="163">
        <f>SR_HS2!E110</f>
        <v>0</v>
      </c>
      <c r="F65" s="107">
        <f t="shared" si="4"/>
        <v>0</v>
      </c>
      <c r="G65" s="153">
        <f>SR_HS2!F110</f>
        <v>26.907684</v>
      </c>
      <c r="H65" s="112">
        <f t="shared" si="5"/>
        <v>0.07691582135114111</v>
      </c>
      <c r="I65" s="177">
        <f t="shared" si="6"/>
        <v>26.907684</v>
      </c>
      <c r="J65" s="146">
        <f t="shared" si="7"/>
        <v>0</v>
      </c>
      <c r="K65" s="118">
        <f>SR_HS2!G110</f>
        <v>0</v>
      </c>
      <c r="L65" s="52">
        <f>SR_HS2!H110</f>
        <v>94.81718019528171</v>
      </c>
      <c r="M65" s="70"/>
      <c r="N65" s="70"/>
      <c r="O65" s="43"/>
      <c r="P65" s="44"/>
      <c r="Q65" s="44"/>
      <c r="R65" s="44"/>
    </row>
    <row r="66" spans="1:18" s="27" customFormat="1" ht="12.75" customHeight="1">
      <c r="A66" s="49" t="str">
        <f>SR_HS2!A27</f>
        <v>15</v>
      </c>
      <c r="B66" s="59" t="str">
        <f>SR_HS2!B27</f>
        <v>  Živočíšne a rastlinné tuky a oleje; upravené jedlé tuky; vosky</v>
      </c>
      <c r="C66" s="152">
        <f>SR_HS2!C27</f>
        <v>116.814641</v>
      </c>
      <c r="D66" s="162">
        <f>SR_HS2!D27</f>
        <v>67.351618</v>
      </c>
      <c r="E66" s="163">
        <f>SR_HS2!E27</f>
        <v>121.275184</v>
      </c>
      <c r="F66" s="107">
        <f t="shared" si="4"/>
        <v>0.3501095704121618</v>
      </c>
      <c r="G66" s="153">
        <f>SR_HS2!F27</f>
        <v>54.780567</v>
      </c>
      <c r="H66" s="112">
        <f t="shared" si="5"/>
        <v>0.15659067145601296</v>
      </c>
      <c r="I66" s="177">
        <f t="shared" si="6"/>
        <v>-66.494617</v>
      </c>
      <c r="J66" s="146">
        <f t="shared" si="7"/>
        <v>4.460543000000001</v>
      </c>
      <c r="K66" s="118">
        <f>SR_HS2!G27</f>
        <v>103.81847939762963</v>
      </c>
      <c r="L66" s="52">
        <f>SR_HS2!H27</f>
        <v>81.33519078932892</v>
      </c>
      <c r="M66" s="36"/>
      <c r="N66" s="36"/>
      <c r="O66" s="43"/>
      <c r="P66" s="44"/>
      <c r="Q66" s="44"/>
      <c r="R66" s="44"/>
    </row>
    <row r="67" spans="1:18" s="27" customFormat="1" ht="12.75" customHeight="1">
      <c r="A67" s="49" t="str">
        <f>SR_HS2!A81</f>
        <v>69</v>
      </c>
      <c r="B67" s="59" t="str">
        <f>SR_HS2!B81</f>
        <v>  Keramické výrobky</v>
      </c>
      <c r="C67" s="152">
        <f>SR_HS2!C81</f>
        <v>101.78499</v>
      </c>
      <c r="D67" s="162">
        <f>SR_HS2!D81</f>
        <v>32.50495</v>
      </c>
      <c r="E67" s="163">
        <f>SR_HS2!E81</f>
        <v>111.169926</v>
      </c>
      <c r="F67" s="107">
        <f t="shared" si="4"/>
        <v>0.32093668095042277</v>
      </c>
      <c r="G67" s="153">
        <f>SR_HS2!F81</f>
        <v>44.001694</v>
      </c>
      <c r="H67" s="112">
        <f t="shared" si="5"/>
        <v>0.12577918020932527</v>
      </c>
      <c r="I67" s="177">
        <f t="shared" si="6"/>
        <v>-67.168232</v>
      </c>
      <c r="J67" s="146">
        <f t="shared" si="7"/>
        <v>9.38493600000001</v>
      </c>
      <c r="K67" s="118">
        <f>SR_HS2!G81</f>
        <v>109.22035361009517</v>
      </c>
      <c r="L67" s="52">
        <f>SR_HS2!H81</f>
        <v>135.3692099203352</v>
      </c>
      <c r="M67" s="36"/>
      <c r="N67" s="36"/>
      <c r="O67" s="43"/>
      <c r="P67" s="44"/>
      <c r="Q67" s="44"/>
      <c r="R67" s="44"/>
    </row>
    <row r="68" spans="1:18" s="27" customFormat="1" ht="12.75" customHeight="1">
      <c r="A68" s="49" t="str">
        <f>SR_HS2!A19</f>
        <v>07</v>
      </c>
      <c r="B68" s="50" t="str">
        <f>SR_HS2!B19</f>
        <v>  Zelenina, jedlé rastliny, korene a hľuzy</v>
      </c>
      <c r="C68" s="152">
        <f>SR_HS2!C19</f>
        <v>123.957074</v>
      </c>
      <c r="D68" s="171">
        <f>SR_HS2!D19</f>
        <v>37.713527</v>
      </c>
      <c r="E68" s="163">
        <f>SR_HS2!E19</f>
        <v>144.882057</v>
      </c>
      <c r="F68" s="107">
        <f t="shared" si="4"/>
        <v>0.41826029912847085</v>
      </c>
      <c r="G68" s="153">
        <f>SR_HS2!F19</f>
        <v>45.267034</v>
      </c>
      <c r="H68" s="112">
        <f t="shared" si="5"/>
        <v>0.12939616431648412</v>
      </c>
      <c r="I68" s="177">
        <f t="shared" si="6"/>
        <v>-99.61502300000001</v>
      </c>
      <c r="J68" s="146">
        <f t="shared" si="7"/>
        <v>20.924982999999997</v>
      </c>
      <c r="K68" s="118">
        <f>SR_HS2!G19</f>
        <v>116.88083005250671</v>
      </c>
      <c r="L68" s="52">
        <f>SR_HS2!H19</f>
        <v>120.02864118224743</v>
      </c>
      <c r="M68" s="36"/>
      <c r="N68" s="36"/>
      <c r="O68" s="43"/>
      <c r="P68" s="44"/>
      <c r="Q68" s="44"/>
      <c r="R68" s="44"/>
    </row>
    <row r="69" spans="1:18" s="27" customFormat="1" ht="12.75" customHeight="1">
      <c r="A69" s="49" t="str">
        <f>SR_HS2!A23</f>
        <v>11</v>
      </c>
      <c r="B69" s="50" t="str">
        <f>SR_HS2!B23</f>
        <v>  Mlynské výrobky; slad; škroby; inulín; pšeničný lepok</v>
      </c>
      <c r="C69" s="152">
        <f>SR_HS2!C23</f>
        <v>21.557443</v>
      </c>
      <c r="D69" s="162">
        <f>SR_HS2!D23</f>
        <v>78.409758</v>
      </c>
      <c r="E69" s="163">
        <f>SR_HS2!E23</f>
        <v>21.418797</v>
      </c>
      <c r="F69" s="107">
        <f t="shared" si="4"/>
        <v>0.06183396775069251</v>
      </c>
      <c r="G69" s="153">
        <f>SR_HS2!F23</f>
        <v>71.951119</v>
      </c>
      <c r="H69" s="112">
        <f t="shared" si="5"/>
        <v>0.20567282620900018</v>
      </c>
      <c r="I69" s="177">
        <f t="shared" si="6"/>
        <v>50.53232200000001</v>
      </c>
      <c r="J69" s="146">
        <f t="shared" si="7"/>
        <v>-0.13864599999999783</v>
      </c>
      <c r="K69" s="118">
        <f>SR_HS2!G23</f>
        <v>99.35685322234183</v>
      </c>
      <c r="L69" s="52">
        <f>SR_HS2!H23</f>
        <v>91.76296526766478</v>
      </c>
      <c r="M69" s="36"/>
      <c r="N69" s="36"/>
      <c r="O69" s="43"/>
      <c r="P69" s="44"/>
      <c r="Q69" s="44"/>
      <c r="R69" s="44"/>
    </row>
    <row r="70" spans="1:18" s="27" customFormat="1" ht="12.75" customHeight="1">
      <c r="A70" s="49" t="str">
        <f>SR_HS2!A29</f>
        <v>17</v>
      </c>
      <c r="B70" s="59" t="str">
        <f>SR_HS2!B29</f>
        <v>  Cukor a cukrovinky</v>
      </c>
      <c r="C70" s="152">
        <f>SR_HS2!C29</f>
        <v>117.65947</v>
      </c>
      <c r="D70" s="162">
        <f>SR_HS2!D29</f>
        <v>135.370877</v>
      </c>
      <c r="E70" s="163">
        <f>SR_HS2!E29</f>
        <v>136.65163</v>
      </c>
      <c r="F70" s="107">
        <f t="shared" si="4"/>
        <v>0.3944998630174965</v>
      </c>
      <c r="G70" s="153">
        <f>SR_HS2!F29</f>
        <v>181.475432</v>
      </c>
      <c r="H70" s="112">
        <f t="shared" si="5"/>
        <v>0.5187489160097598</v>
      </c>
      <c r="I70" s="177">
        <f t="shared" si="6"/>
        <v>44.823802</v>
      </c>
      <c r="J70" s="146">
        <f t="shared" si="7"/>
        <v>18.992160000000013</v>
      </c>
      <c r="K70" s="118">
        <f>SR_HS2!G29</f>
        <v>116.14163313841208</v>
      </c>
      <c r="L70" s="52">
        <f>SR_HS2!H29</f>
        <v>134.05795694150672</v>
      </c>
      <c r="M70" s="36"/>
      <c r="N70" s="36"/>
      <c r="O70" s="43"/>
      <c r="P70" s="44"/>
      <c r="Q70" s="44"/>
      <c r="R70" s="44"/>
    </row>
    <row r="71" spans="1:18" s="27" customFormat="1" ht="12.75" customHeight="1">
      <c r="A71" s="49" t="str">
        <f>SR_HS2!A32</f>
        <v>20</v>
      </c>
      <c r="B71" s="59" t="str">
        <f>SR_HS2!B32</f>
        <v>  Prípravky zo zeleniny, ovocia, orechov alebo z iných častí rastlín</v>
      </c>
      <c r="C71" s="152">
        <f>SR_HS2!C32</f>
        <v>79.676116</v>
      </c>
      <c r="D71" s="171">
        <f>SR_HS2!D32</f>
        <v>24.960647</v>
      </c>
      <c r="E71" s="163">
        <f>SR_HS2!E32</f>
        <v>86.475588</v>
      </c>
      <c r="F71" s="107">
        <f t="shared" si="4"/>
        <v>0.2496465473581066</v>
      </c>
      <c r="G71" s="153">
        <f>SR_HS2!F32</f>
        <v>25.77371</v>
      </c>
      <c r="H71" s="112">
        <f t="shared" si="5"/>
        <v>0.07367434796380541</v>
      </c>
      <c r="I71" s="177">
        <f t="shared" si="6"/>
        <v>-60.701878</v>
      </c>
      <c r="J71" s="146">
        <f t="shared" si="7"/>
        <v>6.799472000000009</v>
      </c>
      <c r="K71" s="118">
        <f>SR_HS2!G32</f>
        <v>108.53388987987319</v>
      </c>
      <c r="L71" s="52">
        <f>SR_HS2!H32</f>
        <v>103.25737950622835</v>
      </c>
      <c r="M71" s="36"/>
      <c r="N71" s="36"/>
      <c r="O71" s="43"/>
      <c r="P71" s="44"/>
      <c r="Q71" s="44"/>
      <c r="R71" s="44"/>
    </row>
    <row r="72" spans="1:18" s="27" customFormat="1" ht="12.75" customHeight="1">
      <c r="A72" s="49" t="str">
        <f>SR_HS2!A21</f>
        <v>09</v>
      </c>
      <c r="B72" s="50" t="str">
        <f>SR_HS2!B21</f>
        <v>  Káva, čaj, maté a koreniny</v>
      </c>
      <c r="C72" s="152">
        <f>SR_HS2!C21</f>
        <v>82.792592</v>
      </c>
      <c r="D72" s="171">
        <f>SR_HS2!D21</f>
        <v>52.319922</v>
      </c>
      <c r="E72" s="163">
        <f>SR_HS2!E21</f>
        <v>90.832098</v>
      </c>
      <c r="F72" s="107">
        <f t="shared" si="4"/>
        <v>0.26222336476038977</v>
      </c>
      <c r="G72" s="153">
        <f>SR_HS2!F21</f>
        <v>44.409668</v>
      </c>
      <c r="H72" s="112">
        <f t="shared" si="5"/>
        <v>0.12694537702135528</v>
      </c>
      <c r="I72" s="177">
        <f t="shared" si="6"/>
        <v>-46.42243</v>
      </c>
      <c r="J72" s="146">
        <f t="shared" si="7"/>
        <v>8.039506000000003</v>
      </c>
      <c r="K72" s="118">
        <f>SR_HS2!G21</f>
        <v>109.71041708659153</v>
      </c>
      <c r="L72" s="52">
        <f>SR_HS2!H21</f>
        <v>84.8809904571341</v>
      </c>
      <c r="M72" s="36"/>
      <c r="N72" s="36"/>
      <c r="O72" s="43"/>
      <c r="P72" s="44"/>
      <c r="Q72" s="44"/>
      <c r="R72" s="44"/>
    </row>
    <row r="73" spans="1:18" s="27" customFormat="1" ht="12.75" customHeight="1">
      <c r="A73" s="60" t="str">
        <f>SR_HS2!A68</f>
        <v>56</v>
      </c>
      <c r="B73" s="61" t="str">
        <f>SR_HS2!B68</f>
        <v>  Vata, plsť a netkané textílie; špeciálne priadze; motúzy, šnúry, laná</v>
      </c>
      <c r="C73" s="157">
        <f>SR_HS2!C68</f>
        <v>60.770751</v>
      </c>
      <c r="D73" s="175">
        <f>SR_HS2!D68</f>
        <v>39.467722</v>
      </c>
      <c r="E73" s="167">
        <f>SR_HS2!E68</f>
        <v>74.608157</v>
      </c>
      <c r="F73" s="110">
        <f t="shared" si="4"/>
        <v>0.21538643715034994</v>
      </c>
      <c r="G73" s="158">
        <f>SR_HS2!F68</f>
        <v>41.009312</v>
      </c>
      <c r="H73" s="115">
        <f t="shared" si="5"/>
        <v>0.11722543328237421</v>
      </c>
      <c r="I73" s="180">
        <f t="shared" si="6"/>
        <v>-33.598845000000004</v>
      </c>
      <c r="J73" s="147">
        <f t="shared" si="7"/>
        <v>13.837406000000009</v>
      </c>
      <c r="K73" s="121">
        <f>SR_HS2!G68</f>
        <v>122.76984531588234</v>
      </c>
      <c r="L73" s="63">
        <f>SR_HS2!H68</f>
        <v>103.90595129863334</v>
      </c>
      <c r="M73" s="36"/>
      <c r="N73" s="36"/>
      <c r="O73" s="43"/>
      <c r="P73" s="44"/>
      <c r="Q73" s="44"/>
      <c r="R73" s="44"/>
    </row>
    <row r="74" spans="1:18" s="27" customFormat="1" ht="12.75" customHeight="1">
      <c r="A74" s="64" t="str">
        <f>SR_HS2!A35</f>
        <v>23</v>
      </c>
      <c r="B74" s="65" t="str">
        <f>SR_HS2!B35</f>
        <v>  Zvyšky a odpady v potravinárskom priemysle; pripravené krmivo</v>
      </c>
      <c r="C74" s="159">
        <f>SR_HS2!C35</f>
        <v>82.956548</v>
      </c>
      <c r="D74" s="172">
        <f>SR_HS2!D35</f>
        <v>33.670041</v>
      </c>
      <c r="E74" s="169">
        <f>SR_HS2!E35</f>
        <v>92.211422</v>
      </c>
      <c r="F74" s="111">
        <f t="shared" si="4"/>
        <v>0.26620533796522267</v>
      </c>
      <c r="G74" s="154">
        <f>SR_HS2!F35</f>
        <v>29.884226</v>
      </c>
      <c r="H74" s="116">
        <f t="shared" si="5"/>
        <v>0.08542428951644915</v>
      </c>
      <c r="I74" s="178">
        <f t="shared" si="6"/>
        <v>-62.327196</v>
      </c>
      <c r="J74" s="145">
        <f t="shared" si="7"/>
        <v>9.254874000000001</v>
      </c>
      <c r="K74" s="122">
        <f>SR_HS2!G35</f>
        <v>111.15629112243195</v>
      </c>
      <c r="L74" s="67">
        <f>SR_HS2!H35</f>
        <v>88.7561318977901</v>
      </c>
      <c r="M74" s="36"/>
      <c r="N74" s="36"/>
      <c r="O74" s="43"/>
      <c r="P74" s="44"/>
      <c r="Q74" s="44"/>
      <c r="R74" s="44"/>
    </row>
    <row r="75" spans="1:18" s="27" customFormat="1" ht="12.75" customHeight="1">
      <c r="A75" s="49" t="str">
        <f>SR_HS2!A71</f>
        <v>59</v>
      </c>
      <c r="B75" s="59" t="str">
        <f>SR_HS2!B71</f>
        <v>  Impregnované, vrstvené textílie; textil. výrobky na priemysel. použitie</v>
      </c>
      <c r="C75" s="152">
        <f>SR_HS2!C71</f>
        <v>70.519926</v>
      </c>
      <c r="D75" s="171">
        <f>SR_HS2!D71</f>
        <v>25.832095</v>
      </c>
      <c r="E75" s="163">
        <f>SR_HS2!E71</f>
        <v>86.163237</v>
      </c>
      <c r="F75" s="107">
        <f t="shared" si="4"/>
        <v>0.24874482063363665</v>
      </c>
      <c r="G75" s="153">
        <f>SR_HS2!F71</f>
        <v>25.351728</v>
      </c>
      <c r="H75" s="112">
        <f t="shared" si="5"/>
        <v>0.0724681091762012</v>
      </c>
      <c r="I75" s="177">
        <f t="shared" si="6"/>
        <v>-60.811508999999994</v>
      </c>
      <c r="J75" s="146">
        <f t="shared" si="7"/>
        <v>15.643310999999997</v>
      </c>
      <c r="K75" s="118">
        <f>SR_HS2!G71</f>
        <v>122.18282390143177</v>
      </c>
      <c r="L75" s="52">
        <f>SR_HS2!H71</f>
        <v>98.14042569911578</v>
      </c>
      <c r="M75" s="36"/>
      <c r="N75" s="36"/>
      <c r="O75" s="43"/>
      <c r="P75" s="44"/>
      <c r="Q75" s="44"/>
      <c r="R75" s="44"/>
    </row>
    <row r="76" spans="1:18" s="27" customFormat="1" ht="12.75" customHeight="1">
      <c r="A76" s="49" t="str">
        <f>SR_HS2!A28</f>
        <v>16</v>
      </c>
      <c r="B76" s="59" t="str">
        <f>SR_HS2!B28</f>
        <v>  Prípravky z mäsa, rýb, kôrovcov a z vodných bezstavovcov</v>
      </c>
      <c r="C76" s="152">
        <f>SR_HS2!C28</f>
        <v>85.927504</v>
      </c>
      <c r="D76" s="171">
        <f>SR_HS2!D28</f>
        <v>27.008619</v>
      </c>
      <c r="E76" s="163">
        <f>SR_HS2!E28</f>
        <v>90.40786</v>
      </c>
      <c r="F76" s="107">
        <f t="shared" si="4"/>
        <v>0.2609986312326095</v>
      </c>
      <c r="G76" s="153">
        <f>SR_HS2!F28</f>
        <v>28.877871</v>
      </c>
      <c r="H76" s="112">
        <f t="shared" si="5"/>
        <v>0.08254761602066156</v>
      </c>
      <c r="I76" s="177">
        <f t="shared" si="6"/>
        <v>-61.529989</v>
      </c>
      <c r="J76" s="146">
        <f t="shared" si="7"/>
        <v>4.4803560000000004</v>
      </c>
      <c r="K76" s="118">
        <f>SR_HS2!G28</f>
        <v>105.21411165393562</v>
      </c>
      <c r="L76" s="52">
        <f>SR_HS2!H28</f>
        <v>106.9209462357183</v>
      </c>
      <c r="M76" s="36"/>
      <c r="N76" s="36"/>
      <c r="O76" s="43"/>
      <c r="P76" s="44"/>
      <c r="Q76" s="44"/>
      <c r="R76" s="44"/>
    </row>
    <row r="77" spans="1:18" s="27" customFormat="1" ht="12.75" customHeight="1">
      <c r="A77" s="49" t="str">
        <f>SR_HS2!A54</f>
        <v>42</v>
      </c>
      <c r="B77" s="59" t="str">
        <f>SR_HS2!B54</f>
        <v>  Kožené výrobky; sedlárske výrobky; cestovné potreby, kabelky</v>
      </c>
      <c r="C77" s="152">
        <f>SR_HS2!C54</f>
        <v>55.373449</v>
      </c>
      <c r="D77" s="171">
        <f>SR_HS2!D54</f>
        <v>33.249567</v>
      </c>
      <c r="E77" s="163">
        <f>SR_HS2!E54</f>
        <v>48.40256</v>
      </c>
      <c r="F77" s="107">
        <f t="shared" si="4"/>
        <v>0.13973344693873138</v>
      </c>
      <c r="G77" s="153">
        <f>SR_HS2!F54</f>
        <v>56.202946</v>
      </c>
      <c r="H77" s="112">
        <f t="shared" si="5"/>
        <v>0.16065655275065036</v>
      </c>
      <c r="I77" s="177">
        <f t="shared" si="6"/>
        <v>7.800385999999996</v>
      </c>
      <c r="J77" s="146">
        <f t="shared" si="7"/>
        <v>-6.970889</v>
      </c>
      <c r="K77" s="118">
        <f>SR_HS2!G54</f>
        <v>87.41113453128051</v>
      </c>
      <c r="L77" s="52">
        <f>SR_HS2!H54</f>
        <v>169.03361779117304</v>
      </c>
      <c r="M77" s="36"/>
      <c r="N77" s="36"/>
      <c r="O77" s="43"/>
      <c r="P77" s="44"/>
      <c r="Q77" s="44"/>
      <c r="R77" s="44"/>
    </row>
    <row r="78" spans="1:18" s="27" customFormat="1" ht="12.75" customHeight="1">
      <c r="A78" s="49" t="str">
        <f>SR_HS2!A47</f>
        <v>35</v>
      </c>
      <c r="B78" s="59" t="str">
        <f>SR_HS2!B47</f>
        <v>  Albumidoidné látky; modifikované škroby; gleje; enzýmy</v>
      </c>
      <c r="C78" s="152">
        <f>SR_HS2!C47</f>
        <v>36.770827</v>
      </c>
      <c r="D78" s="171">
        <f>SR_HS2!D47</f>
        <v>22.014162</v>
      </c>
      <c r="E78" s="163">
        <f>SR_HS2!E47</f>
        <v>40.8494</v>
      </c>
      <c r="F78" s="107">
        <f aca="true" t="shared" si="8" ref="F78:F109">E78/$E$11*100</f>
        <v>0.11792821427996814</v>
      </c>
      <c r="G78" s="153">
        <f>SR_HS2!F47</f>
        <v>22.686418</v>
      </c>
      <c r="H78" s="112">
        <f aca="true" t="shared" si="9" ref="H78:H109">G78/$G$11*100</f>
        <v>0.06484930007299447</v>
      </c>
      <c r="I78" s="177">
        <f aca="true" t="shared" si="10" ref="I78:I111">G78-E78</f>
        <v>-18.162982000000003</v>
      </c>
      <c r="J78" s="146">
        <f aca="true" t="shared" si="11" ref="J78:J111">E78-C78</f>
        <v>4.078573000000006</v>
      </c>
      <c r="K78" s="118">
        <f>SR_HS2!G47</f>
        <v>111.09187182545557</v>
      </c>
      <c r="L78" s="52">
        <f>SR_HS2!H47</f>
        <v>103.05374331305457</v>
      </c>
      <c r="M78" s="36"/>
      <c r="N78" s="36"/>
      <c r="O78" s="43"/>
      <c r="P78" s="44"/>
      <c r="Q78" s="44"/>
      <c r="R78" s="44"/>
    </row>
    <row r="79" spans="1:18" s="27" customFormat="1" ht="12.75" customHeight="1">
      <c r="A79" s="49" t="str">
        <f>SR_HS2!A90</f>
        <v>79</v>
      </c>
      <c r="B79" s="59" t="str">
        <f>SR_HS2!B90</f>
        <v>  Zinok a predmety zo zinku</v>
      </c>
      <c r="C79" s="152">
        <f>SR_HS2!C90</f>
        <v>32.874409</v>
      </c>
      <c r="D79" s="171">
        <f>SR_HS2!D90</f>
        <v>31.177624</v>
      </c>
      <c r="E79" s="163">
        <f>SR_HS2!E90</f>
        <v>58.147167</v>
      </c>
      <c r="F79" s="107">
        <f t="shared" si="8"/>
        <v>0.16786517230973017</v>
      </c>
      <c r="G79" s="153">
        <f>SR_HS2!F90</f>
        <v>39.61003</v>
      </c>
      <c r="H79" s="112">
        <f t="shared" si="9"/>
        <v>0.11322557493960983</v>
      </c>
      <c r="I79" s="177">
        <f t="shared" si="10"/>
        <v>-18.537137</v>
      </c>
      <c r="J79" s="146">
        <f t="shared" si="11"/>
        <v>25.272758000000003</v>
      </c>
      <c r="K79" s="118">
        <f>SR_HS2!G90</f>
        <v>176.87669153231013</v>
      </c>
      <c r="L79" s="52">
        <f>SR_HS2!H90</f>
        <v>127.04633938750432</v>
      </c>
      <c r="M79" s="36"/>
      <c r="N79" s="36"/>
      <c r="O79" s="43"/>
      <c r="P79" s="44"/>
      <c r="Q79" s="44"/>
      <c r="R79" s="44"/>
    </row>
    <row r="80" spans="1:18" s="27" customFormat="1" ht="12.75" customHeight="1">
      <c r="A80" s="49" t="str">
        <f>SR_HS2!A64</f>
        <v>52</v>
      </c>
      <c r="B80" s="59" t="str">
        <f>SR_HS2!B64</f>
        <v>  Bavlna</v>
      </c>
      <c r="C80" s="152">
        <f>SR_HS2!C64</f>
        <v>78.800313</v>
      </c>
      <c r="D80" s="171">
        <f>SR_HS2!D64</f>
        <v>16.167478</v>
      </c>
      <c r="E80" s="163">
        <f>SR_HS2!E64</f>
        <v>73.910196</v>
      </c>
      <c r="F80" s="107">
        <f t="shared" si="8"/>
        <v>0.2133714921482921</v>
      </c>
      <c r="G80" s="153">
        <f>SR_HS2!F64</f>
        <v>23.728794</v>
      </c>
      <c r="H80" s="112">
        <f t="shared" si="9"/>
        <v>0.06782893987390476</v>
      </c>
      <c r="I80" s="177">
        <f t="shared" si="10"/>
        <v>-50.181402</v>
      </c>
      <c r="J80" s="146">
        <f t="shared" si="11"/>
        <v>-4.890117000000004</v>
      </c>
      <c r="K80" s="118">
        <f>SR_HS2!G64</f>
        <v>93.794292416072</v>
      </c>
      <c r="L80" s="52">
        <f>SR_HS2!H64</f>
        <v>146.7686796914151</v>
      </c>
      <c r="M80" s="36"/>
      <c r="N80" s="36"/>
      <c r="O80" s="43"/>
      <c r="P80" s="44"/>
      <c r="Q80" s="44"/>
      <c r="R80" s="44"/>
    </row>
    <row r="81" spans="1:18" s="27" customFormat="1" ht="12.75" customHeight="1">
      <c r="A81" s="49" t="str">
        <f>SR_HS2!A70</f>
        <v>58</v>
      </c>
      <c r="B81" s="59" t="str">
        <f>SR_HS2!B70</f>
        <v>  Špeciálne tkaniny; všívané textílie; čipky, tapisérie; výšivky</v>
      </c>
      <c r="C81" s="152">
        <f>SR_HS2!C70</f>
        <v>22.380933</v>
      </c>
      <c r="D81" s="171">
        <f>SR_HS2!D70</f>
        <v>9.155161</v>
      </c>
      <c r="E81" s="163">
        <f>SR_HS2!E70</f>
        <v>22.196987</v>
      </c>
      <c r="F81" s="107">
        <f t="shared" si="8"/>
        <v>0.0640805260127607</v>
      </c>
      <c r="G81" s="153">
        <f>SR_HS2!F70</f>
        <v>11.38667</v>
      </c>
      <c r="H81" s="112">
        <f t="shared" si="9"/>
        <v>0.03254888363875531</v>
      </c>
      <c r="I81" s="177">
        <f t="shared" si="10"/>
        <v>-10.810317</v>
      </c>
      <c r="J81" s="146">
        <f t="shared" si="11"/>
        <v>-0.18394599999999883</v>
      </c>
      <c r="K81" s="118">
        <f>SR_HS2!G70</f>
        <v>99.17811290530203</v>
      </c>
      <c r="L81" s="52">
        <f>SR_HS2!H70</f>
        <v>124.3743283160176</v>
      </c>
      <c r="M81" s="36"/>
      <c r="N81" s="36"/>
      <c r="O81" s="43"/>
      <c r="P81" s="44"/>
      <c r="Q81" s="44"/>
      <c r="R81" s="44"/>
    </row>
    <row r="82" spans="1:18" s="27" customFormat="1" ht="12.75" customHeight="1">
      <c r="A82" s="49" t="str">
        <f>SR_HS2!A91</f>
        <v>80</v>
      </c>
      <c r="B82" s="59" t="str">
        <f>SR_HS2!B91</f>
        <v>  Cín a predmety z cínu</v>
      </c>
      <c r="C82" s="152">
        <f>SR_HS2!C91</f>
        <v>22.384827</v>
      </c>
      <c r="D82" s="171">
        <f>SR_HS2!D91</f>
        <v>13.308675</v>
      </c>
      <c r="E82" s="163">
        <f>SR_HS2!E91</f>
        <v>31.032814</v>
      </c>
      <c r="F82" s="107">
        <f t="shared" si="8"/>
        <v>0.08958869259040267</v>
      </c>
      <c r="G82" s="153">
        <f>SR_HS2!F91</f>
        <v>14.671264</v>
      </c>
      <c r="H82" s="112">
        <f t="shared" si="9"/>
        <v>0.04193792081174389</v>
      </c>
      <c r="I82" s="177">
        <f t="shared" si="10"/>
        <v>-16.361549999999998</v>
      </c>
      <c r="J82" s="146">
        <f t="shared" si="11"/>
        <v>8.647986999999997</v>
      </c>
      <c r="K82" s="118">
        <f>SR_HS2!G91</f>
        <v>138.63325367669805</v>
      </c>
      <c r="L82" s="52">
        <f>SR_HS2!H91</f>
        <v>110.23835205232679</v>
      </c>
      <c r="M82" s="36"/>
      <c r="N82" s="36"/>
      <c r="O82" s="43"/>
      <c r="P82" s="44"/>
      <c r="Q82" s="44"/>
      <c r="R82" s="44"/>
    </row>
    <row r="83" spans="1:18" s="27" customFormat="1" ht="12.75" customHeight="1">
      <c r="A83" s="53" t="str">
        <f>SR_HS2!A38</f>
        <v>26</v>
      </c>
      <c r="B83" s="68" t="str">
        <f>SR_HS2!B38</f>
        <v>  Rudy kovov, trosky a popoly</v>
      </c>
      <c r="C83" s="155">
        <f>SR_HS2!C38</f>
        <v>161.385412</v>
      </c>
      <c r="D83" s="173">
        <f>SR_HS2!D38</f>
        <v>16.437142</v>
      </c>
      <c r="E83" s="165">
        <f>SR_HS2!E38</f>
        <v>442.412695</v>
      </c>
      <c r="F83" s="108">
        <f t="shared" si="8"/>
        <v>1.2772020910010473</v>
      </c>
      <c r="G83" s="156">
        <f>SR_HS2!F38</f>
        <v>39.835522</v>
      </c>
      <c r="H83" s="113">
        <f t="shared" si="9"/>
        <v>0.11387014555327211</v>
      </c>
      <c r="I83" s="179">
        <f t="shared" si="10"/>
        <v>-402.577173</v>
      </c>
      <c r="J83" s="147">
        <f t="shared" si="11"/>
        <v>281.027283</v>
      </c>
      <c r="K83" s="119">
        <f>SR_HS2!G38</f>
        <v>274.1342538444553</v>
      </c>
      <c r="L83" s="56">
        <f>SR_HS2!H38</f>
        <v>242.35065925694377</v>
      </c>
      <c r="M83" s="36"/>
      <c r="N83" s="36"/>
      <c r="O83" s="43"/>
      <c r="P83" s="44"/>
      <c r="Q83" s="44"/>
      <c r="R83" s="44"/>
    </row>
    <row r="84" spans="1:18" s="27" customFormat="1" ht="12.75" customHeight="1">
      <c r="A84" s="45" t="str">
        <f>SR_HS2!A63</f>
        <v>51</v>
      </c>
      <c r="B84" s="69" t="str">
        <f>SR_HS2!B63</f>
        <v>  Vlna, jemné alebo hrubé chlpy zvierat; priadza a tkaniny z vlásia</v>
      </c>
      <c r="C84" s="150">
        <f>SR_HS2!C63</f>
        <v>26.071624</v>
      </c>
      <c r="D84" s="174">
        <f>SR_HS2!D63</f>
        <v>10.301577</v>
      </c>
      <c r="E84" s="161">
        <f>SR_HS2!E63</f>
        <v>23.925307</v>
      </c>
      <c r="F84" s="109">
        <f t="shared" si="8"/>
        <v>0.06907001646560344</v>
      </c>
      <c r="G84" s="151">
        <f>SR_HS2!F63</f>
        <v>11.076122</v>
      </c>
      <c r="H84" s="114">
        <f t="shared" si="9"/>
        <v>0.03166117979590677</v>
      </c>
      <c r="I84" s="176">
        <f t="shared" si="10"/>
        <v>-12.849185</v>
      </c>
      <c r="J84" s="145">
        <f t="shared" si="11"/>
        <v>-2.146317</v>
      </c>
      <c r="K84" s="120">
        <f>SR_HS2!G63</f>
        <v>91.76761294194792</v>
      </c>
      <c r="L84" s="48">
        <f>SR_HS2!H63</f>
        <v>107.51870320437347</v>
      </c>
      <c r="M84" s="36"/>
      <c r="N84" s="36"/>
      <c r="O84" s="43"/>
      <c r="P84" s="44"/>
      <c r="Q84" s="44"/>
      <c r="R84" s="44"/>
    </row>
    <row r="85" spans="1:18" s="27" customFormat="1" ht="12.75" customHeight="1">
      <c r="A85" s="49" t="str">
        <f>SR_HS2!A77</f>
        <v>65</v>
      </c>
      <c r="B85" s="59" t="str">
        <f>SR_HS2!B77</f>
        <v>  Pokrývky hlavy a ich časti</v>
      </c>
      <c r="C85" s="152">
        <f>SR_HS2!C77</f>
        <v>8.99605</v>
      </c>
      <c r="D85" s="171">
        <f>SR_HS2!D77</f>
        <v>7.000195</v>
      </c>
      <c r="E85" s="163">
        <f>SR_HS2!E77</f>
        <v>9.652973</v>
      </c>
      <c r="F85" s="107">
        <f t="shared" si="8"/>
        <v>0.027867186993756256</v>
      </c>
      <c r="G85" s="153">
        <f>SR_HS2!F77</f>
        <v>7.008603</v>
      </c>
      <c r="H85" s="112">
        <f t="shared" si="9"/>
        <v>0.02003414549795782</v>
      </c>
      <c r="I85" s="177">
        <f t="shared" si="10"/>
        <v>-2.6443699999999994</v>
      </c>
      <c r="J85" s="146">
        <f t="shared" si="11"/>
        <v>0.656922999999999</v>
      </c>
      <c r="K85" s="118">
        <f>SR_HS2!G77</f>
        <v>107.30234936444327</v>
      </c>
      <c r="L85" s="52">
        <f>SR_HS2!H77</f>
        <v>100.12011093976668</v>
      </c>
      <c r="M85" s="36"/>
      <c r="N85" s="36"/>
      <c r="O85" s="43"/>
      <c r="P85" s="44"/>
      <c r="Q85" s="44"/>
      <c r="R85" s="44"/>
    </row>
    <row r="86" spans="1:18" s="27" customFormat="1" ht="12.75" customHeight="1">
      <c r="A86" s="49" t="str">
        <f>SR_HS2!A99</f>
        <v>88</v>
      </c>
      <c r="B86" s="59" t="str">
        <f>SR_HS2!B99</f>
        <v>  Lietadlá, kozmické lode a ich časti a súčasti</v>
      </c>
      <c r="C86" s="152">
        <f>SR_HS2!C99</f>
        <v>21.218401</v>
      </c>
      <c r="D86" s="171">
        <f>SR_HS2!D99</f>
        <v>32.264231</v>
      </c>
      <c r="E86" s="163">
        <f>SR_HS2!E99</f>
        <v>34.707991</v>
      </c>
      <c r="F86" s="107">
        <f t="shared" si="8"/>
        <v>0.10019856839697046</v>
      </c>
      <c r="G86" s="153">
        <f>SR_HS2!F99</f>
        <v>34.063419</v>
      </c>
      <c r="H86" s="112">
        <f t="shared" si="9"/>
        <v>0.09737054480099684</v>
      </c>
      <c r="I86" s="177">
        <f t="shared" si="10"/>
        <v>-0.6445719999999966</v>
      </c>
      <c r="J86" s="146">
        <f t="shared" si="11"/>
        <v>13.48959</v>
      </c>
      <c r="K86" s="118">
        <f>SR_HS2!G99</f>
        <v>163.57496024323416</v>
      </c>
      <c r="L86" s="52">
        <f>SR_HS2!H99</f>
        <v>105.57641680658685</v>
      </c>
      <c r="M86" s="36"/>
      <c r="N86" s="36"/>
      <c r="O86" s="43"/>
      <c r="P86" s="44"/>
      <c r="Q86" s="44"/>
      <c r="R86" s="44"/>
    </row>
    <row r="87" spans="1:18" s="27" customFormat="1" ht="12.75" customHeight="1">
      <c r="A87" s="49" t="str">
        <f>SR_HS2!A49</f>
        <v>37</v>
      </c>
      <c r="B87" s="59" t="str">
        <f>SR_HS2!B49</f>
        <v>  Fotografický alebo kinematografický tovar</v>
      </c>
      <c r="C87" s="152">
        <f>SR_HS2!C49</f>
        <v>16.886242</v>
      </c>
      <c r="D87" s="171">
        <f>SR_HS2!D49</f>
        <v>5.297872</v>
      </c>
      <c r="E87" s="163">
        <f>SR_HS2!E49</f>
        <v>15.912846</v>
      </c>
      <c r="F87" s="107">
        <f t="shared" si="8"/>
        <v>0.045938826834473305</v>
      </c>
      <c r="G87" s="153">
        <f>SR_HS2!F49</f>
        <v>4.763155</v>
      </c>
      <c r="H87" s="112">
        <f t="shared" si="9"/>
        <v>0.0136155151460748</v>
      </c>
      <c r="I87" s="177">
        <f t="shared" si="10"/>
        <v>-11.149691</v>
      </c>
      <c r="J87" s="146">
        <f t="shared" si="11"/>
        <v>-0.9733959999999993</v>
      </c>
      <c r="K87" s="118">
        <f>SR_HS2!G49</f>
        <v>94.2355676295531</v>
      </c>
      <c r="L87" s="52">
        <f>SR_HS2!H49</f>
        <v>89.90694754422154</v>
      </c>
      <c r="M87" s="36"/>
      <c r="N87" s="36"/>
      <c r="O87" s="43"/>
      <c r="P87" s="44"/>
      <c r="Q87" s="44"/>
      <c r="R87" s="44"/>
    </row>
    <row r="88" spans="1:18" s="27" customFormat="1" ht="12.75" customHeight="1">
      <c r="A88" s="49" t="str">
        <f>SR_HS2!A87</f>
        <v>75</v>
      </c>
      <c r="B88" s="59" t="str">
        <f>SR_HS2!B87</f>
        <v>  Nikel a predmety z niklu</v>
      </c>
      <c r="C88" s="152">
        <f>SR_HS2!C87</f>
        <v>1.911357</v>
      </c>
      <c r="D88" s="171">
        <f>SR_HS2!D87</f>
        <v>9.54542</v>
      </c>
      <c r="E88" s="163">
        <f>SR_HS2!E87</f>
        <v>7.375035</v>
      </c>
      <c r="F88" s="107">
        <f t="shared" si="8"/>
        <v>0.021291003241229116</v>
      </c>
      <c r="G88" s="153">
        <f>SR_HS2!F87</f>
        <v>8.926934</v>
      </c>
      <c r="H88" s="112">
        <f t="shared" si="9"/>
        <v>0.02551770939325092</v>
      </c>
      <c r="I88" s="177">
        <f t="shared" si="10"/>
        <v>1.5518989999999997</v>
      </c>
      <c r="J88" s="146">
        <f t="shared" si="11"/>
        <v>5.463678</v>
      </c>
      <c r="K88" s="118">
        <f>SR_HS2!G87</f>
        <v>385.8533492173362</v>
      </c>
      <c r="L88" s="52">
        <f>SR_HS2!H87</f>
        <v>93.52059940788357</v>
      </c>
      <c r="M88" s="36"/>
      <c r="N88" s="36"/>
      <c r="O88" s="43"/>
      <c r="P88" s="44"/>
      <c r="Q88" s="44"/>
      <c r="R88" s="44"/>
    </row>
    <row r="89" spans="1:18" s="27" customFormat="1" ht="12.75" customHeight="1">
      <c r="A89" s="49" t="str">
        <f>SR_HS2!A15</f>
        <v>03</v>
      </c>
      <c r="B89" s="50" t="str">
        <f>SR_HS2!B15</f>
        <v>  Ryby, kôrovce, mäkkýše a ostatné vodné bezstavovce</v>
      </c>
      <c r="C89" s="152">
        <f>SR_HS2!C15</f>
        <v>17.882135</v>
      </c>
      <c r="D89" s="171">
        <f>SR_HS2!D15</f>
        <v>2.616447</v>
      </c>
      <c r="E89" s="163">
        <f>SR_HS2!E15</f>
        <v>19.633276</v>
      </c>
      <c r="F89" s="107">
        <f t="shared" si="8"/>
        <v>0.056679343616938195</v>
      </c>
      <c r="G89" s="153">
        <f>SR_HS2!F15</f>
        <v>2.725521</v>
      </c>
      <c r="H89" s="112">
        <f t="shared" si="9"/>
        <v>0.007790922709096164</v>
      </c>
      <c r="I89" s="177">
        <f t="shared" si="10"/>
        <v>-16.907754999999998</v>
      </c>
      <c r="J89" s="146">
        <f t="shared" si="11"/>
        <v>1.751140999999997</v>
      </c>
      <c r="K89" s="118">
        <f>SR_HS2!G15</f>
        <v>109.79268415096965</v>
      </c>
      <c r="L89" s="52">
        <f>SR_HS2!H15</f>
        <v>104.1687830863763</v>
      </c>
      <c r="M89" s="36"/>
      <c r="N89" s="36"/>
      <c r="O89" s="43"/>
      <c r="P89" s="44"/>
      <c r="Q89" s="44"/>
      <c r="R89" s="44"/>
    </row>
    <row r="90" spans="1:18" s="27" customFormat="1" ht="12.75" customHeight="1">
      <c r="A90" s="49" t="str">
        <f>SR_HS2!A17</f>
        <v>05</v>
      </c>
      <c r="B90" s="50" t="str">
        <f>SR_HS2!B17</f>
        <v>  Výrobky živočíšneho pôvodu inde neuvedené ani nezahrnuté</v>
      </c>
      <c r="C90" s="152">
        <f>SR_HS2!C17</f>
        <v>11.096798</v>
      </c>
      <c r="D90" s="171">
        <f>SR_HS2!D17</f>
        <v>6.237528</v>
      </c>
      <c r="E90" s="163">
        <f>SR_HS2!E17</f>
        <v>12.212105</v>
      </c>
      <c r="F90" s="107">
        <f t="shared" si="8"/>
        <v>0.035255150265352</v>
      </c>
      <c r="G90" s="153">
        <f>SR_HS2!F17</f>
        <v>7.361536</v>
      </c>
      <c r="H90" s="112">
        <f t="shared" si="9"/>
        <v>0.02104300718880131</v>
      </c>
      <c r="I90" s="177">
        <f t="shared" si="10"/>
        <v>-4.850568999999999</v>
      </c>
      <c r="J90" s="146">
        <f t="shared" si="11"/>
        <v>1.1153069999999996</v>
      </c>
      <c r="K90" s="118">
        <f>SR_HS2!G17</f>
        <v>110.05071012376723</v>
      </c>
      <c r="L90" s="52">
        <f>SR_HS2!H17</f>
        <v>118.02008744489805</v>
      </c>
      <c r="M90" s="36"/>
      <c r="N90" s="36"/>
      <c r="O90" s="43"/>
      <c r="P90" s="44"/>
      <c r="Q90" s="44"/>
      <c r="R90" s="44"/>
    </row>
    <row r="91" spans="1:18" s="27" customFormat="1" ht="12.75" customHeight="1">
      <c r="A91" s="49" t="str">
        <f>SR_HS2!A104</f>
        <v>93</v>
      </c>
      <c r="B91" s="59" t="str">
        <f>SR_HS2!B104</f>
        <v>  Zbrane a strelivo; ich časti, súčasti a príslušenstvo</v>
      </c>
      <c r="C91" s="152">
        <f>SR_HS2!C104</f>
        <v>9.065555</v>
      </c>
      <c r="D91" s="171">
        <f>SR_HS2!D104</f>
        <v>9.869367</v>
      </c>
      <c r="E91" s="163">
        <f>SR_HS2!E104</f>
        <v>7.886772</v>
      </c>
      <c r="F91" s="107">
        <f t="shared" si="8"/>
        <v>0.022768337806510077</v>
      </c>
      <c r="G91" s="153">
        <f>SR_HS2!F104</f>
        <v>11.117078</v>
      </c>
      <c r="H91" s="112">
        <f t="shared" si="9"/>
        <v>0.03177825283642773</v>
      </c>
      <c r="I91" s="177">
        <f t="shared" si="10"/>
        <v>3.2303059999999997</v>
      </c>
      <c r="J91" s="146">
        <f t="shared" si="11"/>
        <v>-1.1787830000000001</v>
      </c>
      <c r="K91" s="118">
        <f>SR_HS2!G104</f>
        <v>86.9971226251454</v>
      </c>
      <c r="L91" s="52">
        <f>SR_HS2!H104</f>
        <v>112.64225963022754</v>
      </c>
      <c r="M91" s="36"/>
      <c r="N91" s="36"/>
      <c r="O91" s="43"/>
      <c r="P91" s="44"/>
      <c r="Q91" s="44"/>
      <c r="R91" s="44"/>
    </row>
    <row r="92" spans="1:18" s="27" customFormat="1" ht="12.75" customHeight="1">
      <c r="A92" s="60" t="str">
        <f>SR_HS2!A100</f>
        <v>89</v>
      </c>
      <c r="B92" s="61" t="str">
        <f>SR_HS2!B100</f>
        <v>  Lode, člny a plávajúce konštrukcie</v>
      </c>
      <c r="C92" s="157">
        <f>SR_HS2!C100</f>
        <v>2.951061</v>
      </c>
      <c r="D92" s="166">
        <f>SR_HS2!D100</f>
        <v>28.00112</v>
      </c>
      <c r="E92" s="167">
        <f>SR_HS2!E100</f>
        <v>1.698625</v>
      </c>
      <c r="F92" s="110">
        <f t="shared" si="8"/>
        <v>0.004903763898155441</v>
      </c>
      <c r="G92" s="158">
        <f>SR_HS2!F100</f>
        <v>41.57853</v>
      </c>
      <c r="H92" s="115">
        <f t="shared" si="9"/>
        <v>0.11885254730667498</v>
      </c>
      <c r="I92" s="180">
        <f t="shared" si="10"/>
        <v>39.879905</v>
      </c>
      <c r="J92" s="147">
        <f t="shared" si="11"/>
        <v>-1.252436</v>
      </c>
      <c r="K92" s="121">
        <f>SR_HS2!G100</f>
        <v>57.559806456050886</v>
      </c>
      <c r="L92" s="63">
        <f>SR_HS2!H100</f>
        <v>148.4888104475821</v>
      </c>
      <c r="M92" s="36"/>
      <c r="N92" s="36"/>
      <c r="O92" s="43"/>
      <c r="P92" s="44"/>
      <c r="Q92" s="44"/>
      <c r="R92" s="44"/>
    </row>
    <row r="93" spans="1:18" s="27" customFormat="1" ht="12.75" customHeight="1">
      <c r="A93" s="64" t="str">
        <f>SR_HS2!A92</f>
        <v>81</v>
      </c>
      <c r="B93" s="65" t="str">
        <f>SR_HS2!B92</f>
        <v>  Ostatné základné kovy; cermenty; predmety z nich</v>
      </c>
      <c r="C93" s="159">
        <f>SR_HS2!C92</f>
        <v>6.915559</v>
      </c>
      <c r="D93" s="172">
        <f>SR_HS2!D92</f>
        <v>4.241911</v>
      </c>
      <c r="E93" s="169">
        <f>SR_HS2!E92</f>
        <v>12.479683</v>
      </c>
      <c r="F93" s="111">
        <f t="shared" si="8"/>
        <v>0.03602762172688156</v>
      </c>
      <c r="G93" s="154">
        <f>SR_HS2!F92</f>
        <v>6.36735</v>
      </c>
      <c r="H93" s="116">
        <f t="shared" si="9"/>
        <v>0.018201118872965372</v>
      </c>
      <c r="I93" s="178">
        <f t="shared" si="10"/>
        <v>-6.112333</v>
      </c>
      <c r="J93" s="145">
        <f t="shared" si="11"/>
        <v>5.564124</v>
      </c>
      <c r="K93" s="122">
        <f>SR_HS2!G92</f>
        <v>180.45805118573927</v>
      </c>
      <c r="L93" s="67">
        <f>SR_HS2!H92</f>
        <v>150.10569528686483</v>
      </c>
      <c r="M93" s="36"/>
      <c r="N93" s="36"/>
      <c r="O93" s="43"/>
      <c r="P93" s="44"/>
      <c r="Q93" s="44"/>
      <c r="R93" s="44"/>
    </row>
    <row r="94" spans="1:18" s="27" customFormat="1" ht="12.75" customHeight="1">
      <c r="A94" s="49" t="str">
        <f>SR_HS2!A78</f>
        <v>66</v>
      </c>
      <c r="B94" s="59" t="str">
        <f>SR_HS2!B78</f>
        <v>  Dáždniky, slnečníky, palice, biče a ich časti</v>
      </c>
      <c r="C94" s="152">
        <f>SR_HS2!C78</f>
        <v>3.859933</v>
      </c>
      <c r="D94" s="171">
        <f>SR_HS2!D78</f>
        <v>4.290072</v>
      </c>
      <c r="E94" s="163">
        <f>SR_HS2!E78</f>
        <v>3.626321</v>
      </c>
      <c r="F94" s="107">
        <f t="shared" si="8"/>
        <v>0.010468833322789277</v>
      </c>
      <c r="G94" s="153">
        <f>SR_HS2!F78</f>
        <v>5.383138</v>
      </c>
      <c r="H94" s="112">
        <f t="shared" si="9"/>
        <v>0.015387741312724613</v>
      </c>
      <c r="I94" s="177">
        <f t="shared" si="10"/>
        <v>1.7568169999999999</v>
      </c>
      <c r="J94" s="146">
        <f t="shared" si="11"/>
        <v>-0.23361199999999993</v>
      </c>
      <c r="K94" s="118">
        <f>SR_HS2!G78</f>
        <v>93.94777059601812</v>
      </c>
      <c r="L94" s="52">
        <f>SR_HS2!H78</f>
        <v>125.47896632037876</v>
      </c>
      <c r="M94" s="36"/>
      <c r="N94" s="36"/>
      <c r="O94" s="43"/>
      <c r="P94" s="44"/>
      <c r="Q94" s="44"/>
      <c r="R94" s="44"/>
    </row>
    <row r="95" spans="1:18" s="27" customFormat="1" ht="12.75" customHeight="1">
      <c r="A95" s="49" t="str">
        <f>SR_HS2!A102</f>
        <v>91</v>
      </c>
      <c r="B95" s="59" t="str">
        <f>SR_HS2!B102</f>
        <v>  Hodiny a hodinky a ich časti</v>
      </c>
      <c r="C95" s="152">
        <f>SR_HS2!C102</f>
        <v>14.432119</v>
      </c>
      <c r="D95" s="171">
        <f>SR_HS2!D102</f>
        <v>4.819254</v>
      </c>
      <c r="E95" s="163">
        <f>SR_HS2!E102</f>
        <v>18.131799</v>
      </c>
      <c r="F95" s="107">
        <f t="shared" si="8"/>
        <v>0.05234472667293306</v>
      </c>
      <c r="G95" s="153">
        <f>SR_HS2!F102</f>
        <v>6.679055</v>
      </c>
      <c r="H95" s="112">
        <f t="shared" si="9"/>
        <v>0.019092130009199078</v>
      </c>
      <c r="I95" s="177">
        <f t="shared" si="10"/>
        <v>-11.452744000000001</v>
      </c>
      <c r="J95" s="146">
        <f t="shared" si="11"/>
        <v>3.6996800000000007</v>
      </c>
      <c r="K95" s="118">
        <f>SR_HS2!G102</f>
        <v>125.63504361348463</v>
      </c>
      <c r="L95" s="52">
        <f>SR_HS2!H102</f>
        <v>138.59105579411252</v>
      </c>
      <c r="M95" s="36"/>
      <c r="N95" s="36"/>
      <c r="O95" s="43"/>
      <c r="P95" s="44"/>
      <c r="Q95" s="44"/>
      <c r="R95" s="44"/>
    </row>
    <row r="96" spans="1:18" s="27" customFormat="1" ht="12.75" customHeight="1">
      <c r="A96" s="49" t="str">
        <f>SR_HS2!A69</f>
        <v>57</v>
      </c>
      <c r="B96" s="59" t="str">
        <f>SR_HS2!B69</f>
        <v>  Koberce a ostatné textilné podlahové krytiny</v>
      </c>
      <c r="C96" s="152">
        <f>SR_HS2!C69</f>
        <v>23.676591</v>
      </c>
      <c r="D96" s="171">
        <f>SR_HS2!D69</f>
        <v>4.11543</v>
      </c>
      <c r="E96" s="163">
        <f>SR_HS2!E69</f>
        <v>24.90182</v>
      </c>
      <c r="F96" s="107">
        <f t="shared" si="8"/>
        <v>0.07188911379166392</v>
      </c>
      <c r="G96" s="153">
        <f>SR_HS2!F69</f>
        <v>4.725946</v>
      </c>
      <c r="H96" s="112">
        <f t="shared" si="9"/>
        <v>0.013509152933828865</v>
      </c>
      <c r="I96" s="177">
        <f t="shared" si="10"/>
        <v>-20.175874</v>
      </c>
      <c r="J96" s="146">
        <f t="shared" si="11"/>
        <v>1.2252290000000023</v>
      </c>
      <c r="K96" s="118">
        <f>SR_HS2!G69</f>
        <v>105.17485393061865</v>
      </c>
      <c r="L96" s="52">
        <f>SR_HS2!H69</f>
        <v>114.8348046255191</v>
      </c>
      <c r="M96" s="36"/>
      <c r="N96" s="36"/>
      <c r="O96" s="43"/>
      <c r="P96" s="44"/>
      <c r="Q96" s="44"/>
      <c r="R96" s="44"/>
    </row>
    <row r="97" spans="1:18" s="27" customFormat="1" ht="12.75" customHeight="1">
      <c r="A97" s="49" t="str">
        <f>SR_HS2!A55</f>
        <v>43</v>
      </c>
      <c r="B97" s="59" t="str">
        <f>SR_HS2!B55</f>
        <v>  Kožušiny a umelé kožušiny; výrobky z nich</v>
      </c>
      <c r="C97" s="152">
        <f>SR_HS2!C55</f>
        <v>1.14921</v>
      </c>
      <c r="D97" s="171">
        <f>SR_HS2!D55</f>
        <v>0.27527</v>
      </c>
      <c r="E97" s="163">
        <f>SR_HS2!E55</f>
        <v>0.758196</v>
      </c>
      <c r="F97" s="107">
        <f t="shared" si="8"/>
        <v>0.0021888375436166676</v>
      </c>
      <c r="G97" s="153">
        <f>SR_HS2!F55</f>
        <v>0.054169</v>
      </c>
      <c r="H97" s="112">
        <f t="shared" si="9"/>
        <v>0.00015484250248999369</v>
      </c>
      <c r="I97" s="177">
        <f t="shared" si="10"/>
        <v>-0.704027</v>
      </c>
      <c r="J97" s="146">
        <f t="shared" si="11"/>
        <v>-0.3910140000000001</v>
      </c>
      <c r="K97" s="118">
        <f>SR_HS2!G55</f>
        <v>65.97540919414206</v>
      </c>
      <c r="L97" s="52">
        <f>SR_HS2!H55</f>
        <v>19.67849747520616</v>
      </c>
      <c r="M97" s="36"/>
      <c r="N97" s="36"/>
      <c r="O97" s="43"/>
      <c r="P97" s="44"/>
      <c r="Q97" s="44"/>
      <c r="R97" s="44"/>
    </row>
    <row r="98" spans="1:18" s="27" customFormat="1" ht="12.75" customHeight="1">
      <c r="A98" s="49" t="str">
        <f>SR_HS2!A103</f>
        <v>92</v>
      </c>
      <c r="B98" s="59" t="str">
        <f>SR_HS2!B103</f>
        <v>  Hudobné nástroje; časti, súčasti a príslušenstvo týchto nástrojov</v>
      </c>
      <c r="C98" s="152">
        <f>SR_HS2!C103</f>
        <v>3.416043</v>
      </c>
      <c r="D98" s="171">
        <f>SR_HS2!D103</f>
        <v>8.552674</v>
      </c>
      <c r="E98" s="163">
        <f>SR_HS2!E103</f>
        <v>2.988561</v>
      </c>
      <c r="F98" s="107">
        <f t="shared" si="8"/>
        <v>0.008627682707622531</v>
      </c>
      <c r="G98" s="153">
        <f>SR_HS2!F103</f>
        <v>0.831072</v>
      </c>
      <c r="H98" s="112">
        <f t="shared" si="9"/>
        <v>0.0023756256942045087</v>
      </c>
      <c r="I98" s="177">
        <f t="shared" si="10"/>
        <v>-2.157489</v>
      </c>
      <c r="J98" s="146">
        <f t="shared" si="11"/>
        <v>-0.42748200000000036</v>
      </c>
      <c r="K98" s="118">
        <f>SR_HS2!G103</f>
        <v>87.48604745314972</v>
      </c>
      <c r="L98" s="52">
        <f>SR_HS2!H103</f>
        <v>9.717101341638884</v>
      </c>
      <c r="M98" s="36"/>
      <c r="N98" s="36"/>
      <c r="O98" s="43"/>
      <c r="P98" s="44"/>
      <c r="Q98" s="44"/>
      <c r="R98" s="44"/>
    </row>
    <row r="99" spans="1:18" s="27" customFormat="1" ht="12.75" customHeight="1">
      <c r="A99" s="49" t="str">
        <f>SR_HS2!A48</f>
        <v>36</v>
      </c>
      <c r="B99" s="59" t="str">
        <f>SR_HS2!B48</f>
        <v>  Výbušniny; pyrotechnické výrobky; zápalky; pyroforické zliatiny </v>
      </c>
      <c r="C99" s="152">
        <f>SR_HS2!C48</f>
        <v>2.791224</v>
      </c>
      <c r="D99" s="171">
        <f>SR_HS2!D48</f>
        <v>3.120493</v>
      </c>
      <c r="E99" s="163">
        <f>SR_HS2!E48</f>
        <v>3.918842</v>
      </c>
      <c r="F99" s="107">
        <f t="shared" si="8"/>
        <v>0.011313312780734573</v>
      </c>
      <c r="G99" s="153">
        <f>SR_HS2!F48</f>
        <v>0.393586</v>
      </c>
      <c r="H99" s="112">
        <f t="shared" si="9"/>
        <v>0.0011250686035375703</v>
      </c>
      <c r="I99" s="177">
        <f t="shared" si="10"/>
        <v>-3.525256</v>
      </c>
      <c r="J99" s="146">
        <f t="shared" si="11"/>
        <v>1.127618</v>
      </c>
      <c r="K99" s="118">
        <f>SR_HS2!G48</f>
        <v>140.3986924732662</v>
      </c>
      <c r="L99" s="52">
        <f>SR_HS2!H48</f>
        <v>12.612942890754761</v>
      </c>
      <c r="M99" s="36"/>
      <c r="N99" s="36"/>
      <c r="O99" s="43"/>
      <c r="P99" s="44"/>
      <c r="Q99" s="44"/>
      <c r="R99" s="44"/>
    </row>
    <row r="100" spans="1:18" s="27" customFormat="1" ht="12.75" customHeight="1">
      <c r="A100" s="49" t="str">
        <f>SR_HS2!A108</f>
        <v>97</v>
      </c>
      <c r="B100" s="59" t="str">
        <f>SR_HS2!B108</f>
        <v>  Umelecké diela, zberateľské predmety a starožitnosti</v>
      </c>
      <c r="C100" s="152">
        <f>SR_HS2!C108</f>
        <v>0.711143</v>
      </c>
      <c r="D100" s="171">
        <f>SR_HS2!D108</f>
        <v>0.379732</v>
      </c>
      <c r="E100" s="163">
        <f>SR_HS2!E108</f>
        <v>0.597158</v>
      </c>
      <c r="F100" s="107">
        <f t="shared" si="8"/>
        <v>0.0017239366204398888</v>
      </c>
      <c r="G100" s="153">
        <f>SR_HS2!F108</f>
        <v>0.382878</v>
      </c>
      <c r="H100" s="112">
        <f t="shared" si="9"/>
        <v>0.0010944597033056508</v>
      </c>
      <c r="I100" s="177">
        <f t="shared" si="10"/>
        <v>-0.21427999999999997</v>
      </c>
      <c r="J100" s="146">
        <f t="shared" si="11"/>
        <v>-0.113985</v>
      </c>
      <c r="K100" s="118">
        <f>SR_HS2!G108</f>
        <v>83.97157814954235</v>
      </c>
      <c r="L100" s="52">
        <f>SR_HS2!H108</f>
        <v>100.82847903258087</v>
      </c>
      <c r="M100" s="36"/>
      <c r="N100" s="36"/>
      <c r="O100" s="43"/>
      <c r="P100" s="44"/>
      <c r="Q100" s="44"/>
      <c r="R100" s="44"/>
    </row>
    <row r="101" spans="1:18" s="27" customFormat="1" ht="12.75" customHeight="1">
      <c r="A101" s="49" t="str">
        <f>SR_HS2!A79</f>
        <v>67</v>
      </c>
      <c r="B101" s="59" t="str">
        <f>SR_HS2!B79</f>
        <v>  Upravené perie a páperie; umelé kvetiny; predmety z ľud. vlasov</v>
      </c>
      <c r="C101" s="152">
        <f>SR_HS2!C79</f>
        <v>3.082615</v>
      </c>
      <c r="D101" s="171">
        <f>SR_HS2!D79</f>
        <v>0.792227</v>
      </c>
      <c r="E101" s="163">
        <f>SR_HS2!E79</f>
        <v>3.329433</v>
      </c>
      <c r="F101" s="107">
        <f t="shared" si="8"/>
        <v>0.00961174676383979</v>
      </c>
      <c r="G101" s="153">
        <f>SR_HS2!F79</f>
        <v>0.661922</v>
      </c>
      <c r="H101" s="112">
        <f t="shared" si="9"/>
        <v>0.0018921091202197125</v>
      </c>
      <c r="I101" s="177">
        <f t="shared" si="10"/>
        <v>-2.6675109999999997</v>
      </c>
      <c r="J101" s="146">
        <f t="shared" si="11"/>
        <v>0.24681799999999976</v>
      </c>
      <c r="K101" s="118">
        <f>SR_HS2!G79</f>
        <v>108.00677346992731</v>
      </c>
      <c r="L101" s="52">
        <f>SR_HS2!H79</f>
        <v>83.55206272949546</v>
      </c>
      <c r="M101" s="36"/>
      <c r="N101" s="36"/>
      <c r="O101" s="43"/>
      <c r="P101" s="44"/>
      <c r="Q101" s="44"/>
      <c r="R101" s="44"/>
    </row>
    <row r="102" spans="1:18" s="27" customFormat="1" ht="12.75" customHeight="1">
      <c r="A102" s="53" t="str">
        <f>SR_HS2!A26</f>
        <v>14</v>
      </c>
      <c r="B102" s="68" t="str">
        <f>SR_HS2!B26</f>
        <v>  Rastlinné pletacie materiály a iné výrobky rastlinného pôvodu</v>
      </c>
      <c r="C102" s="155">
        <f>SR_HS2!C26</f>
        <v>1.77915</v>
      </c>
      <c r="D102" s="173">
        <f>SR_HS2!D26</f>
        <v>0.332366</v>
      </c>
      <c r="E102" s="165">
        <f>SR_HS2!E26</f>
        <v>0.566512</v>
      </c>
      <c r="F102" s="108">
        <f t="shared" si="8"/>
        <v>0.001635464621957074</v>
      </c>
      <c r="G102" s="156">
        <f>SR_HS2!F26</f>
        <v>0.455418</v>
      </c>
      <c r="H102" s="113">
        <f t="shared" si="9"/>
        <v>0.0013018158503754534</v>
      </c>
      <c r="I102" s="179">
        <f t="shared" si="10"/>
        <v>-0.11109400000000003</v>
      </c>
      <c r="J102" s="147">
        <f t="shared" si="11"/>
        <v>-1.212638</v>
      </c>
      <c r="K102" s="119">
        <f>SR_HS2!G26</f>
        <v>31.841722170699494</v>
      </c>
      <c r="L102" s="56">
        <f>SR_HS2!H26</f>
        <v>137.02304086458903</v>
      </c>
      <c r="M102" s="36"/>
      <c r="N102" s="36"/>
      <c r="O102" s="43"/>
      <c r="P102" s="44"/>
      <c r="Q102" s="44"/>
      <c r="R102" s="44"/>
    </row>
    <row r="103" spans="1:18" s="27" customFormat="1" ht="12.75" customHeight="1">
      <c r="A103" s="45" t="str">
        <f>SR_HS2!A89</f>
        <v>78</v>
      </c>
      <c r="B103" s="69" t="str">
        <f>SR_HS2!B89</f>
        <v>  Olovo a predmety z olova</v>
      </c>
      <c r="C103" s="150">
        <f>SR_HS2!C89</f>
        <v>2.311622</v>
      </c>
      <c r="D103" s="174">
        <f>SR_HS2!D89</f>
        <v>0.923113</v>
      </c>
      <c r="E103" s="161">
        <f>SR_HS2!E89</f>
        <v>2.148662</v>
      </c>
      <c r="F103" s="109">
        <f t="shared" si="8"/>
        <v>0.006202976610457556</v>
      </c>
      <c r="G103" s="151">
        <f>SR_HS2!F89</f>
        <v>1.83263</v>
      </c>
      <c r="H103" s="114">
        <f t="shared" si="9"/>
        <v>0.0052385869286536045</v>
      </c>
      <c r="I103" s="176">
        <f t="shared" si="10"/>
        <v>-0.31603199999999987</v>
      </c>
      <c r="J103" s="145">
        <f t="shared" si="11"/>
        <v>-0.16296</v>
      </c>
      <c r="K103" s="120">
        <f>SR_HS2!G89</f>
        <v>92.95040452115441</v>
      </c>
      <c r="L103" s="48">
        <f>SR_HS2!H89</f>
        <v>198.52715756359189</v>
      </c>
      <c r="M103" s="36"/>
      <c r="N103" s="36"/>
      <c r="O103" s="43"/>
      <c r="P103" s="44"/>
      <c r="Q103" s="44"/>
      <c r="R103" s="44"/>
    </row>
    <row r="104" spans="1:18" s="27" customFormat="1" ht="12.75" customHeight="1">
      <c r="A104" s="49" t="str">
        <f>SR_HS2!A25</f>
        <v>13</v>
      </c>
      <c r="B104" s="59" t="str">
        <f>SR_HS2!B25</f>
        <v>  Šelak, gumy, živice a iné rastlinné šťavy a výťažky</v>
      </c>
      <c r="C104" s="152">
        <f>SR_HS2!C25</f>
        <v>4.450108</v>
      </c>
      <c r="D104" s="171">
        <f>SR_HS2!D25</f>
        <v>0.482722</v>
      </c>
      <c r="E104" s="163">
        <f>SR_HS2!E25</f>
        <v>5.23336</v>
      </c>
      <c r="F104" s="107">
        <f t="shared" si="8"/>
        <v>0.015108197414997871</v>
      </c>
      <c r="G104" s="153">
        <f>SR_HS2!F25</f>
        <v>0.22045</v>
      </c>
      <c r="H104" s="112">
        <f t="shared" si="9"/>
        <v>0.0006301580179423491</v>
      </c>
      <c r="I104" s="177">
        <f t="shared" si="10"/>
        <v>-5.012910000000001</v>
      </c>
      <c r="J104" s="146">
        <f t="shared" si="11"/>
        <v>0.7832520000000001</v>
      </c>
      <c r="K104" s="118">
        <f>SR_HS2!G25</f>
        <v>117.6007413752655</v>
      </c>
      <c r="L104" s="52">
        <f>SR_HS2!H25</f>
        <v>45.668107109267865</v>
      </c>
      <c r="M104" s="36"/>
      <c r="N104" s="36"/>
      <c r="O104" s="43"/>
      <c r="P104" s="44"/>
      <c r="Q104" s="44"/>
      <c r="R104" s="44"/>
    </row>
    <row r="105" spans="1:18" s="27" customFormat="1" ht="12.75" customHeight="1">
      <c r="A105" s="49" t="str">
        <f>SR_HS2!A18</f>
        <v>06</v>
      </c>
      <c r="B105" s="50" t="str">
        <f>SR_HS2!B18</f>
        <v>  Živé stromy a ostatné rastliny; cibuľky, korene; rezané kvety</v>
      </c>
      <c r="C105" s="152">
        <f>SR_HS2!C18</f>
        <v>34.394388</v>
      </c>
      <c r="D105" s="171">
        <f>SR_HS2!D18</f>
        <v>4.734105</v>
      </c>
      <c r="E105" s="163">
        <f>SR_HS2!E18</f>
        <v>40.346529</v>
      </c>
      <c r="F105" s="107">
        <f t="shared" si="8"/>
        <v>0.11647647498775865</v>
      </c>
      <c r="G105" s="153">
        <f>SR_HS2!F18</f>
        <v>3.815496</v>
      </c>
      <c r="H105" s="112">
        <f t="shared" si="9"/>
        <v>0.010906624617042235</v>
      </c>
      <c r="I105" s="177">
        <f t="shared" si="10"/>
        <v>-36.531032999999994</v>
      </c>
      <c r="J105" s="146">
        <f t="shared" si="11"/>
        <v>5.9521409999999975</v>
      </c>
      <c r="K105" s="118">
        <f>SR_HS2!G18</f>
        <v>117.3055586859112</v>
      </c>
      <c r="L105" s="52">
        <f>SR_HS2!H18</f>
        <v>80.59593101547178</v>
      </c>
      <c r="M105" s="36"/>
      <c r="N105" s="36"/>
      <c r="O105" s="43"/>
      <c r="P105" s="44"/>
      <c r="Q105" s="44"/>
      <c r="R105" s="44"/>
    </row>
    <row r="106" spans="1:18" s="27" customFormat="1" ht="12.75" customHeight="1">
      <c r="A106" s="49" t="str">
        <f>SR_HS2!A57</f>
        <v>45</v>
      </c>
      <c r="B106" s="59" t="str">
        <f>SR_HS2!B57</f>
        <v>  Korok a výrobky z korku</v>
      </c>
      <c r="C106" s="152">
        <f>SR_HS2!C57</f>
        <v>6.00074</v>
      </c>
      <c r="D106" s="171">
        <f>SR_HS2!D57</f>
        <v>0.214271</v>
      </c>
      <c r="E106" s="163">
        <f>SR_HS2!E57</f>
        <v>2.658224</v>
      </c>
      <c r="F106" s="107">
        <f t="shared" si="8"/>
        <v>0.007674032163903362</v>
      </c>
      <c r="G106" s="153">
        <f>SR_HS2!F57</f>
        <v>0.200215</v>
      </c>
      <c r="H106" s="112">
        <f t="shared" si="9"/>
        <v>0.000572316115047981</v>
      </c>
      <c r="I106" s="177">
        <f t="shared" si="10"/>
        <v>-2.458009</v>
      </c>
      <c r="J106" s="146">
        <f t="shared" si="11"/>
        <v>-3.3425160000000003</v>
      </c>
      <c r="K106" s="118">
        <f>SR_HS2!G57</f>
        <v>44.298269880048124</v>
      </c>
      <c r="L106" s="52">
        <f>SR_HS2!H57</f>
        <v>93.4400828856915</v>
      </c>
      <c r="M106" s="36"/>
      <c r="N106" s="36"/>
      <c r="O106" s="43"/>
      <c r="P106" s="44"/>
      <c r="Q106" s="44"/>
      <c r="R106" s="44"/>
    </row>
    <row r="107" spans="1:18" s="27" customFormat="1" ht="12.75" customHeight="1">
      <c r="A107" s="49" t="str">
        <f>SR_HS2!A65</f>
        <v>53</v>
      </c>
      <c r="B107" s="59" t="str">
        <f>SR_HS2!B65</f>
        <v>  Ostatné rastlinné textilné vlákna; papierová priadza a tkaniny z nej</v>
      </c>
      <c r="C107" s="152">
        <f>SR_HS2!C65</f>
        <v>1.716107</v>
      </c>
      <c r="D107" s="171">
        <f>SR_HS2!D65</f>
        <v>0.267173</v>
      </c>
      <c r="E107" s="163">
        <f>SR_HS2!E65</f>
        <v>1.766596</v>
      </c>
      <c r="F107" s="107">
        <f t="shared" si="8"/>
        <v>0.005099989513533481</v>
      </c>
      <c r="G107" s="153">
        <f>SR_HS2!F65</f>
        <v>0.098608</v>
      </c>
      <c r="H107" s="112">
        <f t="shared" si="9"/>
        <v>0.00028187172525860355</v>
      </c>
      <c r="I107" s="177">
        <f t="shared" si="10"/>
        <v>-1.667988</v>
      </c>
      <c r="J107" s="146">
        <f t="shared" si="11"/>
        <v>0.050489000000000006</v>
      </c>
      <c r="K107" s="118">
        <f>SR_HS2!G65</f>
        <v>102.94206596674915</v>
      </c>
      <c r="L107" s="52">
        <f>SR_HS2!H65</f>
        <v>36.90792108484016</v>
      </c>
      <c r="M107" s="36"/>
      <c r="N107" s="36"/>
      <c r="O107" s="43"/>
      <c r="P107" s="44"/>
      <c r="Q107" s="44"/>
      <c r="R107" s="44"/>
    </row>
    <row r="108" spans="1:18" s="27" customFormat="1" ht="12.75" customHeight="1">
      <c r="A108" s="49">
        <f>SR_HS2!A109</f>
        <v>98</v>
      </c>
      <c r="B108" s="59" t="str">
        <f>SR_HS2!B109</f>
        <v>  Priemyselné zariadenia</v>
      </c>
      <c r="C108" s="152">
        <f>SR_HS2!C109</f>
        <v>55.920734</v>
      </c>
      <c r="D108" s="171">
        <f>SR_HS2!D109</f>
        <v>0</v>
      </c>
      <c r="E108" s="163">
        <f>SR_HS2!E109</f>
        <v>66.973408</v>
      </c>
      <c r="F108" s="107">
        <f t="shared" si="8"/>
        <v>0.19334566504486558</v>
      </c>
      <c r="G108" s="153">
        <f>SR_HS2!F109</f>
        <v>0.295604</v>
      </c>
      <c r="H108" s="112">
        <f t="shared" si="9"/>
        <v>0.000844986304086324</v>
      </c>
      <c r="I108" s="177">
        <f t="shared" si="10"/>
        <v>-66.67780400000001</v>
      </c>
      <c r="J108" s="146">
        <f t="shared" si="11"/>
        <v>11.052674000000003</v>
      </c>
      <c r="K108" s="118">
        <f>SR_HS2!G109</f>
        <v>119.76489435921924</v>
      </c>
      <c r="L108" s="52">
        <f>SR_HS2!H109</f>
        <v>0</v>
      </c>
      <c r="M108" s="36"/>
      <c r="N108" s="36"/>
      <c r="O108" s="43"/>
      <c r="P108" s="44"/>
      <c r="Q108" s="44"/>
      <c r="R108" s="44"/>
    </row>
    <row r="109" spans="1:18" s="27" customFormat="1" ht="12.75" customHeight="1">
      <c r="A109" s="49" t="str">
        <f>SR_HS2!A58</f>
        <v>46</v>
      </c>
      <c r="B109" s="59" t="str">
        <f>SR_HS2!B58</f>
        <v>  Výrobky zo slamy, z esparta; košíkársky tovar a práce z prútia</v>
      </c>
      <c r="C109" s="152">
        <f>SR_HS2!C58</f>
        <v>2.185337</v>
      </c>
      <c r="D109" s="171">
        <f>SR_HS2!D58</f>
        <v>0.531577</v>
      </c>
      <c r="E109" s="163">
        <f>SR_HS2!E58</f>
        <v>2.595863</v>
      </c>
      <c r="F109" s="107">
        <f t="shared" si="8"/>
        <v>0.007494002068707028</v>
      </c>
      <c r="G109" s="153">
        <f>SR_HS2!F58</f>
        <v>0.846026</v>
      </c>
      <c r="H109" s="112">
        <f t="shared" si="9"/>
        <v>0.002418371818043519</v>
      </c>
      <c r="I109" s="177">
        <f t="shared" si="10"/>
        <v>-1.749837</v>
      </c>
      <c r="J109" s="146">
        <f t="shared" si="11"/>
        <v>0.41052599999999995</v>
      </c>
      <c r="K109" s="118">
        <f>SR_HS2!G58</f>
        <v>118.78547793772766</v>
      </c>
      <c r="L109" s="52">
        <f>SR_HS2!H58</f>
        <v>159.15398897995962</v>
      </c>
      <c r="M109" s="36"/>
      <c r="N109" s="36"/>
      <c r="O109" s="43"/>
      <c r="P109" s="44"/>
      <c r="Q109" s="44"/>
      <c r="R109" s="44"/>
    </row>
    <row r="110" spans="1:18" s="27" customFormat="1" ht="12.75" customHeight="1">
      <c r="A110" s="53" t="str">
        <f>SR_HS2!A36</f>
        <v>24</v>
      </c>
      <c r="B110" s="59" t="str">
        <f>SR_HS2!B36</f>
        <v>  Tabak a vyrobené tabakové náhradky</v>
      </c>
      <c r="C110" s="152">
        <f>SR_HS2!C36</f>
        <v>28.935829</v>
      </c>
      <c r="D110" s="171">
        <f>SR_HS2!D36</f>
        <v>0</v>
      </c>
      <c r="E110" s="163">
        <f>SR_HS2!E36</f>
        <v>72.978782</v>
      </c>
      <c r="F110" s="107">
        <f>E110/$E$11*100</f>
        <v>0.21068259121522176</v>
      </c>
      <c r="G110" s="153">
        <f>SR_HS2!F36</f>
        <v>1.946045</v>
      </c>
      <c r="H110" s="112">
        <f>G110/$G$11*100</f>
        <v>0.005562784577122335</v>
      </c>
      <c r="I110" s="177">
        <f t="shared" si="10"/>
        <v>-71.032737</v>
      </c>
      <c r="J110" s="146">
        <f t="shared" si="11"/>
        <v>44.042953</v>
      </c>
      <c r="K110" s="118">
        <f>SR_HS2!G36</f>
        <v>252.20905887990975</v>
      </c>
      <c r="L110" s="52">
        <f>SR_HS2!H36</f>
        <v>0</v>
      </c>
      <c r="M110" s="36"/>
      <c r="N110" s="36"/>
      <c r="O110" s="43"/>
      <c r="P110" s="44"/>
      <c r="Q110" s="44"/>
      <c r="R110" s="44"/>
    </row>
    <row r="111" spans="1:18" s="27" customFormat="1" ht="12.75" customHeight="1">
      <c r="A111" s="60" t="str">
        <f>SR_HS2!A62</f>
        <v>50</v>
      </c>
      <c r="B111" s="61" t="str">
        <f>SR_HS2!B62</f>
        <v>  Hodváb</v>
      </c>
      <c r="C111" s="157">
        <f>SR_HS2!C62</f>
        <v>1.640198</v>
      </c>
      <c r="D111" s="175">
        <f>SR_HS2!D62</f>
        <v>0.032298</v>
      </c>
      <c r="E111" s="167">
        <f>SR_HS2!E62</f>
        <v>1.54729</v>
      </c>
      <c r="F111" s="110">
        <f>E111/$E$11*100</f>
        <v>0.00446687458501843</v>
      </c>
      <c r="G111" s="158">
        <f>SR_HS2!F62</f>
        <v>0.263217</v>
      </c>
      <c r="H111" s="115">
        <f>G111/$G$11*100</f>
        <v>0.0007524078158708609</v>
      </c>
      <c r="I111" s="180">
        <f t="shared" si="10"/>
        <v>-1.284073</v>
      </c>
      <c r="J111" s="147">
        <f t="shared" si="11"/>
        <v>-0.09290799999999999</v>
      </c>
      <c r="K111" s="121">
        <f>SR_HS2!G62</f>
        <v>94.33556192606015</v>
      </c>
      <c r="L111" s="63">
        <f>SR_HS2!H62</f>
        <v>814.9637748467396</v>
      </c>
      <c r="M111" s="36"/>
      <c r="N111" s="36"/>
      <c r="O111" s="43"/>
      <c r="P111" s="44"/>
      <c r="Q111" s="44"/>
      <c r="R111" s="44"/>
    </row>
    <row r="112" spans="1:14" ht="12.75">
      <c r="A112" s="71"/>
      <c r="B112" s="71"/>
      <c r="C112" s="94"/>
      <c r="D112" s="94"/>
      <c r="E112" s="94"/>
      <c r="F112" s="94"/>
      <c r="G112" s="94"/>
      <c r="H112" s="105"/>
      <c r="I112" s="105"/>
      <c r="J112" s="134"/>
      <c r="M112" s="73"/>
      <c r="N112" s="73"/>
    </row>
    <row r="113" spans="1:10" s="74" customFormat="1" ht="11.25">
      <c r="A113" s="74" t="s">
        <v>222</v>
      </c>
      <c r="C113" s="94"/>
      <c r="D113" s="94"/>
      <c r="E113" s="94"/>
      <c r="F113" s="94"/>
      <c r="G113" s="94"/>
      <c r="H113" s="105"/>
      <c r="I113" s="105"/>
      <c r="J113" s="127"/>
    </row>
    <row r="114" spans="1:10" s="74" customFormat="1" ht="12.75">
      <c r="A114" s="74" t="s">
        <v>203</v>
      </c>
      <c r="C114" s="73"/>
      <c r="D114" s="73"/>
      <c r="E114" s="73"/>
      <c r="F114" s="73"/>
      <c r="G114" s="73"/>
      <c r="H114" s="106"/>
      <c r="I114" s="106"/>
      <c r="J114" s="85"/>
    </row>
  </sheetData>
  <sheetProtection/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2010-08-10T09:36:38Z</cp:lastPrinted>
  <dcterms:created xsi:type="dcterms:W3CDTF">2004-12-14T07:34:50Z</dcterms:created>
  <dcterms:modified xsi:type="dcterms:W3CDTF">2010-12-09T08:21:56Z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