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<sst xmlns="http://schemas.openxmlformats.org/spreadsheetml/2006/main" count="248" uniqueCount="229">
  <si>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</si>
  <si>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</si>
  <si>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</si>
  <si>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</si>
  <si>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</si>
  <si>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</si>
  <si>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</si>
  <si>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</si>
  <si>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</si>
  <si>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</si>
  <si>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</si>
  <si>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</si>
  <si>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</si>
  <si>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</si>
  <si>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</si>
  <si>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</si>
  <si>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</si>
  <si>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</si>
  <si>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</si>
  <si>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</si>
  <si>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</si>
  <si>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</si>
  <si>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</si>
  <si>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</si>
  <si>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</si>
  <si>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</si>
  <si>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</si>
  <si>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</si>
  <si>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</si>
  <si>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</si>
  <si>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</si>
  <si>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</si>
  <si>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</si>
  <si>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</si>
  <si>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</si>
  <si>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</si>
  <si>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</si>
  <si>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</si>
  <si>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</si>
  <si>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</si>
  <si>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</si>
  <si>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</si>
  <si>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</si>
  <si>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</si>
  <si>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</si>
  <si>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</si>
  <si>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</si>
  <si>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</si>
  <si>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</si>
  <si>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</si>
  <si>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</si>
  <si>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</si>
  <si>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</si>
  <si>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</si>
  <si>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</si>
  <si>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</si>
  <si>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</si>
  <si>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</si>
  <si>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</si>
  <si>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</si>
  <si>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</si>
  <si>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</si>
  <si>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</si>
  <si>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</si>
  <si>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</si>
  <si>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</si>
  <si>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</si>
  <si>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</si>
  <si>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</si>
  <si>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</si>
  <si>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</si>
  <si>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</si>
  <si>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</si>
  <si>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</si>
  <si>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</si>
  <si>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</si>
  <si>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</si>
  <si>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</si>
  <si>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</si>
  <si>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</si>
  <si>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</si>
  <si>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</si>
  <si>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</si>
  <si>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</si>
  <si>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</si>
  <si>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</si>
  <si>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</si>
  <si>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</si>
  <si>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</si>
  <si>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</si>
  <si>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</si>
  <si>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</si>
  <si>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</si>
  <si>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</si>
  <si>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</si>
  <si>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</si>
  <si>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</si>
  <si>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</si>
  <si>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</si>
  <si>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</si>
  <si>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</si>
  <si>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</si>
  <si>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</si>
  <si>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</si>
  <si>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</si>
  <si>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</si>
  <si>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</si>
  <si>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</si>
  <si>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</si>
  <si>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</si>
  <si>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</si>
  <si>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</si>
  <si>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</si>
  <si>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</si>
  <si>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</si>
  <si>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</si>
  <si>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</si>
  <si>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</si>
  <si>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</si>
  <si>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</si>
  <si>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</si>
  <si>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</si>
  <si>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</si>
  <si>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</si>
  <si>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</si>
  <si>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</si>
  <si>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</si>
  <si>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</si>
  <si>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</si>
  <si>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</si>
  <si>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</si>
  <si>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</si>
  <si>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</si>
  <si>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</si>
  <si>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</si>
  <si>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</si>
  <si>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</si>
  <si>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</si>
  <si>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</si>
  <si>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</si>
  <si>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</si>
  <si>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</si>
  <si>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</si>
  <si>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</si>
  <si>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</si>
  <si>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</si>
  <si>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</si>
  <si>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</si>
  <si>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</si>
  <si>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</si>
  <si>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</si>
  <si>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</si>
  <si>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</si>
  <si>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</si>
  <si>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</si>
  <si>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</si>
  <si>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</si>
  <si>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</si>
  <si>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</si>
  <si>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</si>
  <si>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</si>
  <si>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</si>
  <si>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</si>
  <si>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</si>
  <si>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</si>
  <si>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</si>
  <si>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</si>
  <si>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</si>
  <si>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</si>
  <si>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</si>
  <si>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</si>
  <si>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</si>
  <si>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</si>
  <si>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</si>
  <si>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</si>
  <si>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</si>
  <si>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</si>
  <si>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</si>
  <si>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</si>
  <si>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</si>
  <si>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</si>
  <si>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</si>
  <si>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</si>
  <si>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</si>
  <si>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</si>
  <si>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</si>
  <si>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</si>
  <si>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</si>
  <si>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</si>
  <si>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</si>
  <si>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</si>
  <si>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</si>
  <si>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</si>
  <si>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</si>
  <si>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</si>
  <si>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</si>
  <si>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</si>
  <si>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</si>
  <si>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</si>
  <si>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</si>
  <si>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</si>
  <si>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</si>
  <si>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</si>
  <si>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</si>
  <si>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</si>
  <si>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</si>
  <si>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</si>
  <si>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</si>
  <si>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</si>
  <si>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</si>
  <si>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</si>
  <si>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</si>
  <si>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</si>
  <si>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</si>
  <si>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>Imp-08</t>
  </si>
  <si>
    <t>Im_08-%</t>
  </si>
  <si>
    <t>Exp-08</t>
  </si>
  <si>
    <t>Ex_08-%</t>
  </si>
  <si>
    <t>Bil-08</t>
  </si>
  <si>
    <t>Údaje v mil. EUR</t>
  </si>
  <si>
    <t xml:space="preserve">  Index 2010/09</t>
  </si>
  <si>
    <t>2010</t>
  </si>
  <si>
    <t>Poznámka:  V tabuľke sú uvedené predbežné údaje za rok 2008 a definitívne za rok 2009.</t>
  </si>
  <si>
    <t>Komoditná štruktúra - usporiadaná podľa vývozu 2010</t>
  </si>
  <si>
    <t xml:space="preserve">  Index 2011/10</t>
  </si>
  <si>
    <t>Poznámka:  V tabuľke sú uvedené predbežné údaje za rok 2010 a 2011.</t>
  </si>
  <si>
    <t>Zahraničný obchod SR   -   január až apríl 2011  (a rovnaké obdobie roku 2010)</t>
  </si>
  <si>
    <t>jan. - apr. 2010</t>
  </si>
  <si>
    <t>jan. - apr. 2011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</si>
</sst>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7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9" fillId="4" borderId="3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169" fontId="11" fillId="4" borderId="28" xfId="0" applyNumberFormat="1" applyFont="1" applyFill="1" applyBorder="1" applyAlignment="1">
      <alignment horizontal="right"/>
    </xf>
    <xf numFmtId="167" fontId="23" fillId="17" borderId="11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  <xf numFmtId="0" fontId="1" fillId="24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B12" sqref="B12"/>
    </sheetView>
  </sheetViews>
  <sheetFormatPr defaultColWidth="9.125" defaultRowHeight="12.75"/>
  <cols>
    <col min="1" max="1" width="3.125" style="74" customWidth="1"/>
    <col min="2" max="2" width="42.25390625" style="8" customWidth="1"/>
    <col min="3" max="6" width="9.625" style="8" customWidth="1"/>
    <col min="7" max="7" width="6.75390625" style="71" customWidth="1"/>
    <col min="8" max="8" width="7.00390625" style="71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226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1" t="s">
        <v>219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6" customFormat="1" ht="12.75" customHeight="1">
      <c r="A8" s="24" t="s">
        <v>3</v>
      </c>
      <c r="B8" s="82" t="s">
        <v>4</v>
      </c>
      <c r="C8" s="191" t="s">
        <v>227</v>
      </c>
      <c r="D8" s="192"/>
      <c r="E8" s="191" t="s">
        <v>228</v>
      </c>
      <c r="F8" s="192"/>
      <c r="G8" s="92" t="s">
        <v>224</v>
      </c>
      <c r="H8" s="25"/>
    </row>
    <row r="9" spans="1:8" s="26" customFormat="1" ht="12">
      <c r="A9" s="27" t="s">
        <v>5</v>
      </c>
      <c r="B9" s="28"/>
      <c r="C9" s="93" t="s">
        <v>6</v>
      </c>
      <c r="D9" s="94" t="s">
        <v>7</v>
      </c>
      <c r="E9" s="93" t="s">
        <v>6</v>
      </c>
      <c r="F9" s="94" t="s">
        <v>7</v>
      </c>
      <c r="G9" s="93" t="s">
        <v>6</v>
      </c>
      <c r="H9" s="94" t="s">
        <v>7</v>
      </c>
    </row>
    <row r="10" spans="1:8" s="26" customFormat="1" ht="5.25" customHeight="1">
      <c r="A10" s="29"/>
      <c r="B10" s="29"/>
      <c r="C10" s="30"/>
      <c r="D10" s="31"/>
      <c r="E10" s="30"/>
      <c r="F10" s="31"/>
      <c r="G10" s="30"/>
      <c r="H10" s="30"/>
    </row>
    <row r="11" spans="1:14" s="37" customFormat="1" ht="12.75" customHeight="1">
      <c r="A11" s="32"/>
      <c r="B11" s="33" t="s">
        <v>8</v>
      </c>
      <c r="C11" s="139">
        <v>14094.752161</v>
      </c>
      <c r="D11" s="181">
        <v>14553.964182000003</v>
      </c>
      <c r="E11" s="139">
        <v>17296.08575900001</v>
      </c>
      <c r="F11" s="140">
        <v>17718.793887000003</v>
      </c>
      <c r="G11" s="34">
        <v>122.71294707017309</v>
      </c>
      <c r="H11" s="34">
        <v>121.74548229900269</v>
      </c>
      <c r="I11" s="35"/>
      <c r="J11" s="35"/>
      <c r="K11" s="36"/>
      <c r="L11" s="36"/>
      <c r="M11" s="36"/>
      <c r="N11" s="36"/>
    </row>
    <row r="12" spans="1:14" s="26" customFormat="1" ht="12.75" customHeight="1">
      <c r="A12" s="38"/>
      <c r="B12" s="39" t="s">
        <v>9</v>
      </c>
      <c r="C12" s="130"/>
      <c r="D12" s="131"/>
      <c r="E12" s="130"/>
      <c r="F12" s="131"/>
      <c r="G12" s="40"/>
      <c r="H12" s="41"/>
      <c r="I12" s="35"/>
      <c r="J12" s="35"/>
      <c r="K12" s="42"/>
      <c r="L12" s="43"/>
      <c r="M12" s="43"/>
      <c r="N12" s="43"/>
    </row>
    <row r="13" spans="1:14" s="26" customFormat="1" ht="12.75" customHeight="1">
      <c r="A13" s="44" t="s">
        <v>10</v>
      </c>
      <c r="B13" s="45" t="s">
        <v>11</v>
      </c>
      <c r="C13" s="141">
        <v>16.45815</v>
      </c>
      <c r="D13" s="142">
        <v>37.881111</v>
      </c>
      <c r="E13" s="141">
        <v>20.59022</v>
      </c>
      <c r="F13" s="142">
        <v>43.387205</v>
      </c>
      <c r="G13" s="46">
        <v>125.1065277689169</v>
      </c>
      <c r="H13" s="47">
        <v>114.53519671057168</v>
      </c>
      <c r="I13" s="35"/>
      <c r="J13" s="35"/>
      <c r="K13" s="42"/>
      <c r="L13" s="43"/>
      <c r="M13" s="43"/>
      <c r="N13" s="43"/>
    </row>
    <row r="14" spans="1:14" s="26" customFormat="1" ht="12.75" customHeight="1">
      <c r="A14" s="48" t="s">
        <v>12</v>
      </c>
      <c r="B14" s="49" t="s">
        <v>13</v>
      </c>
      <c r="C14" s="143">
        <v>104.81874</v>
      </c>
      <c r="D14" s="144">
        <v>36.368071</v>
      </c>
      <c r="E14" s="143">
        <v>102.634263</v>
      </c>
      <c r="F14" s="144">
        <v>42.166014</v>
      </c>
      <c r="G14" s="50">
        <v>97.91594804516825</v>
      </c>
      <c r="H14" s="51">
        <v>115.94239903458173</v>
      </c>
      <c r="I14" s="35"/>
      <c r="J14" s="35"/>
      <c r="K14" s="42"/>
      <c r="L14" s="43"/>
      <c r="M14" s="43"/>
      <c r="N14" s="43"/>
    </row>
    <row r="15" spans="1:14" s="26" customFormat="1" ht="12.75" customHeight="1">
      <c r="A15" s="48" t="s">
        <v>14</v>
      </c>
      <c r="B15" s="49" t="s">
        <v>15</v>
      </c>
      <c r="C15" s="143">
        <v>8.56353</v>
      </c>
      <c r="D15" s="144">
        <v>0.962038</v>
      </c>
      <c r="E15" s="143">
        <v>11.561485</v>
      </c>
      <c r="F15" s="144">
        <v>1.980884</v>
      </c>
      <c r="G15" s="50">
        <v>135.00840190902582</v>
      </c>
      <c r="H15" s="51">
        <v>205.90496425297133</v>
      </c>
      <c r="I15" s="35"/>
      <c r="J15" s="35"/>
      <c r="K15" s="42"/>
      <c r="L15" s="43"/>
      <c r="M15" s="43"/>
      <c r="N15" s="43"/>
    </row>
    <row r="16" spans="1:14" s="26" customFormat="1" ht="12.75" customHeight="1">
      <c r="A16" s="48" t="s">
        <v>16</v>
      </c>
      <c r="B16" s="49" t="s">
        <v>17</v>
      </c>
      <c r="C16" s="143">
        <v>109.230875</v>
      </c>
      <c r="D16" s="144">
        <v>77.40653</v>
      </c>
      <c r="E16" s="143">
        <v>93.337007</v>
      </c>
      <c r="F16" s="144">
        <v>85.800251</v>
      </c>
      <c r="G16" s="50">
        <v>85.44928986424397</v>
      </c>
      <c r="H16" s="51">
        <v>110.8436859267558</v>
      </c>
      <c r="I16" s="35"/>
      <c r="J16" s="35"/>
      <c r="K16" s="42"/>
      <c r="L16" s="43"/>
      <c r="M16" s="43"/>
      <c r="N16" s="43"/>
    </row>
    <row r="17" spans="1:14" s="26" customFormat="1" ht="12.75" customHeight="1">
      <c r="A17" s="48" t="s">
        <v>18</v>
      </c>
      <c r="B17" s="49" t="s">
        <v>19</v>
      </c>
      <c r="C17" s="143">
        <v>5.635802</v>
      </c>
      <c r="D17" s="144">
        <v>3.214874</v>
      </c>
      <c r="E17" s="143">
        <v>6.890736</v>
      </c>
      <c r="F17" s="144">
        <v>3.126126</v>
      </c>
      <c r="G17" s="50">
        <v>122.26717688094793</v>
      </c>
      <c r="H17" s="51">
        <v>97.23945635194411</v>
      </c>
      <c r="I17" s="35"/>
      <c r="J17" s="35"/>
      <c r="K17" s="42"/>
      <c r="L17" s="43"/>
      <c r="M17" s="43"/>
      <c r="N17" s="43"/>
    </row>
    <row r="18" spans="1:14" s="26" customFormat="1" ht="12.75" customHeight="1">
      <c r="A18" s="48" t="s">
        <v>20</v>
      </c>
      <c r="B18" s="49" t="s">
        <v>21</v>
      </c>
      <c r="C18" s="143">
        <v>19.468369</v>
      </c>
      <c r="D18" s="144">
        <v>2.281918</v>
      </c>
      <c r="E18" s="143">
        <v>20.567943</v>
      </c>
      <c r="F18" s="144">
        <v>3.881737</v>
      </c>
      <c r="G18" s="50">
        <v>105.6480026652464</v>
      </c>
      <c r="H18" s="51">
        <v>170.1085227427103</v>
      </c>
      <c r="I18" s="35"/>
      <c r="J18" s="35"/>
      <c r="K18" s="42"/>
      <c r="L18" s="43"/>
      <c r="M18" s="43"/>
      <c r="N18" s="43"/>
    </row>
    <row r="19" spans="1:14" s="26" customFormat="1" ht="12.75" customHeight="1">
      <c r="A19" s="48" t="s">
        <v>22</v>
      </c>
      <c r="B19" s="49" t="s">
        <v>23</v>
      </c>
      <c r="C19" s="143">
        <v>66.362767</v>
      </c>
      <c r="D19" s="144">
        <v>18.571619</v>
      </c>
      <c r="E19" s="143">
        <v>78.94972</v>
      </c>
      <c r="F19" s="144">
        <v>9.997981</v>
      </c>
      <c r="G19" s="50">
        <v>118.96688997310795</v>
      </c>
      <c r="H19" s="51">
        <v>53.834730294650136</v>
      </c>
      <c r="I19" s="35"/>
      <c r="J19" s="35"/>
      <c r="K19" s="42"/>
      <c r="L19" s="43"/>
      <c r="M19" s="43"/>
      <c r="N19" s="43"/>
    </row>
    <row r="20" spans="1:14" s="26" customFormat="1" ht="12.75" customHeight="1">
      <c r="A20" s="48" t="s">
        <v>24</v>
      </c>
      <c r="B20" s="49" t="s">
        <v>25</v>
      </c>
      <c r="C20" s="143">
        <v>61.752183</v>
      </c>
      <c r="D20" s="144">
        <v>13.684924</v>
      </c>
      <c r="E20" s="143">
        <v>66.104328</v>
      </c>
      <c r="F20" s="144">
        <v>16.622626</v>
      </c>
      <c r="G20" s="50">
        <v>107.04775894319394</v>
      </c>
      <c r="H20" s="51">
        <v>121.4667030668201</v>
      </c>
      <c r="I20" s="35"/>
      <c r="J20" s="35"/>
      <c r="K20" s="42"/>
      <c r="L20" s="43"/>
      <c r="M20" s="43"/>
      <c r="N20" s="43"/>
    </row>
    <row r="21" spans="1:14" s="26" customFormat="1" ht="12.75" customHeight="1">
      <c r="A21" s="48" t="s">
        <v>26</v>
      </c>
      <c r="B21" s="49" t="s">
        <v>27</v>
      </c>
      <c r="C21" s="143">
        <v>43.249787</v>
      </c>
      <c r="D21" s="144">
        <v>20.450166</v>
      </c>
      <c r="E21" s="143">
        <v>51.693018</v>
      </c>
      <c r="F21" s="145">
        <v>30.075735</v>
      </c>
      <c r="G21" s="50">
        <v>119.52201753039849</v>
      </c>
      <c r="H21" s="51">
        <v>147.06841499477318</v>
      </c>
      <c r="I21" s="35"/>
      <c r="J21" s="35"/>
      <c r="K21" s="42"/>
      <c r="L21" s="43"/>
      <c r="M21" s="43"/>
      <c r="N21" s="43"/>
    </row>
    <row r="22" spans="1:14" s="26" customFormat="1" ht="12.75" customHeight="1">
      <c r="A22" s="52" t="s">
        <v>28</v>
      </c>
      <c r="B22" s="53" t="s">
        <v>29</v>
      </c>
      <c r="C22" s="146">
        <v>49.786666</v>
      </c>
      <c r="D22" s="147">
        <v>69.878644</v>
      </c>
      <c r="E22" s="146">
        <v>71.050407</v>
      </c>
      <c r="F22" s="147">
        <v>111.105988</v>
      </c>
      <c r="G22" s="54">
        <v>142.7097106683143</v>
      </c>
      <c r="H22" s="55">
        <v>158.9984888659259</v>
      </c>
      <c r="I22" s="35"/>
      <c r="J22" s="35"/>
      <c r="K22" s="42"/>
      <c r="L22" s="43"/>
      <c r="M22" s="43"/>
      <c r="N22" s="43"/>
    </row>
    <row r="23" spans="1:14" s="26" customFormat="1" ht="12.75" customHeight="1">
      <c r="A23" s="44" t="s">
        <v>30</v>
      </c>
      <c r="B23" s="56" t="s">
        <v>31</v>
      </c>
      <c r="C23" s="141">
        <v>9.310338</v>
      </c>
      <c r="D23" s="142">
        <v>28.026061</v>
      </c>
      <c r="E23" s="141">
        <v>11.16353</v>
      </c>
      <c r="F23" s="142">
        <v>40.461773</v>
      </c>
      <c r="G23" s="57">
        <v>119.90466941157239</v>
      </c>
      <c r="H23" s="47">
        <v>144.37195794300172</v>
      </c>
      <c r="I23" s="35"/>
      <c r="J23" s="35"/>
      <c r="K23" s="42"/>
      <c r="L23" s="43"/>
      <c r="M23" s="43"/>
      <c r="N23" s="43"/>
    </row>
    <row r="24" spans="1:14" s="26" customFormat="1" ht="12.75" customHeight="1">
      <c r="A24" s="48" t="s">
        <v>32</v>
      </c>
      <c r="B24" s="49" t="s">
        <v>33</v>
      </c>
      <c r="C24" s="143">
        <v>29.769834</v>
      </c>
      <c r="D24" s="144">
        <v>54.147505</v>
      </c>
      <c r="E24" s="143">
        <v>33.739666</v>
      </c>
      <c r="F24" s="144">
        <v>89.349798</v>
      </c>
      <c r="G24" s="50">
        <v>113.33508275524815</v>
      </c>
      <c r="H24" s="51">
        <v>165.01184680623788</v>
      </c>
      <c r="I24" s="35"/>
      <c r="J24" s="35"/>
      <c r="K24" s="42"/>
      <c r="L24" s="43"/>
      <c r="M24" s="43"/>
      <c r="N24" s="43"/>
    </row>
    <row r="25" spans="1:14" s="26" customFormat="1" ht="12.75" customHeight="1">
      <c r="A25" s="48" t="s">
        <v>34</v>
      </c>
      <c r="B25" s="58" t="s">
        <v>35</v>
      </c>
      <c r="C25" s="143">
        <v>2.008485</v>
      </c>
      <c r="D25" s="144">
        <v>0.201044</v>
      </c>
      <c r="E25" s="143">
        <v>2.779038</v>
      </c>
      <c r="F25" s="144">
        <v>0.224314</v>
      </c>
      <c r="G25" s="50">
        <v>138.3648869670423</v>
      </c>
      <c r="H25" s="51">
        <v>111.57458068880443</v>
      </c>
      <c r="I25" s="35"/>
      <c r="J25" s="35"/>
      <c r="K25" s="42"/>
      <c r="L25" s="43"/>
      <c r="M25" s="43"/>
      <c r="N25" s="43"/>
    </row>
    <row r="26" spans="1:14" s="26" customFormat="1" ht="12.75" customHeight="1">
      <c r="A26" s="48" t="s">
        <v>36</v>
      </c>
      <c r="B26" s="58" t="s">
        <v>37</v>
      </c>
      <c r="C26" s="143">
        <v>0.218239</v>
      </c>
      <c r="D26" s="144">
        <v>0.241081</v>
      </c>
      <c r="E26" s="143">
        <v>0.312734</v>
      </c>
      <c r="F26" s="144">
        <v>0.306343</v>
      </c>
      <c r="G26" s="50">
        <v>143.29886042366397</v>
      </c>
      <c r="H26" s="51">
        <v>127.07056964256826</v>
      </c>
      <c r="I26" s="35"/>
      <c r="J26" s="35"/>
      <c r="K26" s="42"/>
      <c r="L26" s="43"/>
      <c r="M26" s="43"/>
      <c r="N26" s="43"/>
    </row>
    <row r="27" spans="1:14" s="26" customFormat="1" ht="12.75" customHeight="1">
      <c r="A27" s="48" t="s">
        <v>38</v>
      </c>
      <c r="B27" s="58" t="s">
        <v>39</v>
      </c>
      <c r="C27" s="143">
        <v>52.623751</v>
      </c>
      <c r="D27" s="144">
        <v>23.26182</v>
      </c>
      <c r="E27" s="143">
        <v>82.718218</v>
      </c>
      <c r="F27" s="144">
        <v>44.404564</v>
      </c>
      <c r="G27" s="50">
        <v>157.18799292737606</v>
      </c>
      <c r="H27" s="51">
        <v>190.89032586444225</v>
      </c>
      <c r="I27" s="35"/>
      <c r="J27" s="35"/>
      <c r="K27" s="42"/>
      <c r="L27" s="43"/>
      <c r="M27" s="43"/>
      <c r="N27" s="43"/>
    </row>
    <row r="28" spans="1:14" s="26" customFormat="1" ht="12.75" customHeight="1">
      <c r="A28" s="48" t="s">
        <v>40</v>
      </c>
      <c r="B28" s="58" t="s">
        <v>41</v>
      </c>
      <c r="C28" s="143">
        <v>37.931517</v>
      </c>
      <c r="D28" s="144">
        <v>11.510323</v>
      </c>
      <c r="E28" s="143">
        <v>41.322548</v>
      </c>
      <c r="F28" s="144">
        <v>14.407684</v>
      </c>
      <c r="G28" s="50">
        <v>108.939877094818</v>
      </c>
      <c r="H28" s="51">
        <v>125.17184791425923</v>
      </c>
      <c r="I28" s="35"/>
      <c r="J28" s="35"/>
      <c r="K28" s="42"/>
      <c r="L28" s="43"/>
      <c r="M28" s="43"/>
      <c r="N28" s="43"/>
    </row>
    <row r="29" spans="1:14" s="26" customFormat="1" ht="12.75" customHeight="1">
      <c r="A29" s="48" t="s">
        <v>42</v>
      </c>
      <c r="B29" s="58" t="s">
        <v>43</v>
      </c>
      <c r="C29" s="143">
        <v>59.473407</v>
      </c>
      <c r="D29" s="144">
        <v>82.963622</v>
      </c>
      <c r="E29" s="143">
        <v>51.497291</v>
      </c>
      <c r="F29" s="144">
        <v>85.607083</v>
      </c>
      <c r="G29" s="50">
        <v>86.58876899384626</v>
      </c>
      <c r="H29" s="51">
        <v>103.18628928712876</v>
      </c>
      <c r="I29" s="35"/>
      <c r="J29" s="35"/>
      <c r="K29" s="42"/>
      <c r="L29" s="43"/>
      <c r="M29" s="43"/>
      <c r="N29" s="43"/>
    </row>
    <row r="30" spans="1:14" s="26" customFormat="1" ht="12.75" customHeight="1">
      <c r="A30" s="48" t="s">
        <v>44</v>
      </c>
      <c r="B30" s="58" t="s">
        <v>45</v>
      </c>
      <c r="C30" s="143">
        <v>43.683922</v>
      </c>
      <c r="D30" s="144">
        <v>45.852147</v>
      </c>
      <c r="E30" s="143">
        <v>50.628944</v>
      </c>
      <c r="F30" s="144">
        <v>58.247748</v>
      </c>
      <c r="G30" s="50">
        <v>115.89834813824635</v>
      </c>
      <c r="H30" s="51">
        <v>127.03385078129492</v>
      </c>
      <c r="I30" s="35"/>
      <c r="J30" s="35"/>
      <c r="K30" s="42"/>
      <c r="L30" s="43"/>
      <c r="M30" s="43"/>
      <c r="N30" s="43"/>
    </row>
    <row r="31" spans="1:14" s="26" customFormat="1" ht="12.75" customHeight="1">
      <c r="A31" s="48" t="s">
        <v>46</v>
      </c>
      <c r="B31" s="58" t="s">
        <v>47</v>
      </c>
      <c r="C31" s="143">
        <v>66.474816</v>
      </c>
      <c r="D31" s="144">
        <v>30.8557</v>
      </c>
      <c r="E31" s="143">
        <v>70.404586</v>
      </c>
      <c r="F31" s="144">
        <v>25.774781</v>
      </c>
      <c r="G31" s="50">
        <v>105.91166735986151</v>
      </c>
      <c r="H31" s="51">
        <v>83.53328882507932</v>
      </c>
      <c r="I31" s="35"/>
      <c r="J31" s="35"/>
      <c r="K31" s="42"/>
      <c r="L31" s="43"/>
      <c r="M31" s="43"/>
      <c r="N31" s="43"/>
    </row>
    <row r="32" spans="1:14" s="26" customFormat="1" ht="12.75" customHeight="1">
      <c r="A32" s="59" t="s">
        <v>48</v>
      </c>
      <c r="B32" s="60" t="s">
        <v>49</v>
      </c>
      <c r="C32" s="148">
        <v>36.273721</v>
      </c>
      <c r="D32" s="149">
        <v>10.346793</v>
      </c>
      <c r="E32" s="148">
        <v>40.25126</v>
      </c>
      <c r="F32" s="149">
        <v>11.891829</v>
      </c>
      <c r="G32" s="61">
        <v>110.96534595940682</v>
      </c>
      <c r="H32" s="62">
        <v>114.93251097224038</v>
      </c>
      <c r="I32" s="35"/>
      <c r="J32" s="35"/>
      <c r="K32" s="42"/>
      <c r="L32" s="43"/>
      <c r="M32" s="43"/>
      <c r="N32" s="43"/>
    </row>
    <row r="33" spans="1:14" s="26" customFormat="1" ht="12.75" customHeight="1">
      <c r="A33" s="63" t="s">
        <v>50</v>
      </c>
      <c r="B33" s="64" t="s">
        <v>51</v>
      </c>
      <c r="C33" s="150">
        <v>59.584198</v>
      </c>
      <c r="D33" s="145">
        <v>38.41448</v>
      </c>
      <c r="E33" s="150">
        <v>72.072699</v>
      </c>
      <c r="F33" s="145">
        <v>44.514169</v>
      </c>
      <c r="G33" s="65">
        <v>120.95941779731598</v>
      </c>
      <c r="H33" s="66">
        <v>115.87861920817359</v>
      </c>
      <c r="I33" s="35"/>
      <c r="J33" s="35"/>
      <c r="K33" s="42"/>
      <c r="L33" s="43"/>
      <c r="M33" s="43"/>
      <c r="N33" s="43"/>
    </row>
    <row r="34" spans="1:14" s="26" customFormat="1" ht="12.75" customHeight="1">
      <c r="A34" s="48" t="s">
        <v>52</v>
      </c>
      <c r="B34" s="58" t="s">
        <v>53</v>
      </c>
      <c r="C34" s="143">
        <v>81.770712</v>
      </c>
      <c r="D34" s="144">
        <v>37.853887</v>
      </c>
      <c r="E34" s="143">
        <v>92.327422</v>
      </c>
      <c r="F34" s="144">
        <v>58.12082</v>
      </c>
      <c r="G34" s="50">
        <v>112.91013584423723</v>
      </c>
      <c r="H34" s="51">
        <v>153.53989935036262</v>
      </c>
      <c r="I34" s="35"/>
      <c r="J34" s="35"/>
      <c r="K34" s="42"/>
      <c r="L34" s="43"/>
      <c r="M34" s="43"/>
      <c r="N34" s="43"/>
    </row>
    <row r="35" spans="1:14" s="26" customFormat="1" ht="12.75" customHeight="1">
      <c r="A35" s="48" t="s">
        <v>54</v>
      </c>
      <c r="B35" s="58" t="s">
        <v>55</v>
      </c>
      <c r="C35" s="143">
        <v>37.730233</v>
      </c>
      <c r="D35" s="144">
        <v>12.342779</v>
      </c>
      <c r="E35" s="143">
        <v>44.485747</v>
      </c>
      <c r="F35" s="144">
        <v>21.630598</v>
      </c>
      <c r="G35" s="50">
        <v>117.90477678735778</v>
      </c>
      <c r="H35" s="51">
        <v>175.24900996769043</v>
      </c>
      <c r="I35" s="35"/>
      <c r="J35" s="35"/>
      <c r="K35" s="42"/>
      <c r="L35" s="43"/>
      <c r="M35" s="43"/>
      <c r="N35" s="43"/>
    </row>
    <row r="36" spans="1:14" s="26" customFormat="1" ht="12.75" customHeight="1">
      <c r="A36" s="48" t="s">
        <v>56</v>
      </c>
      <c r="B36" s="58" t="s">
        <v>57</v>
      </c>
      <c r="C36" s="143">
        <v>29.664574</v>
      </c>
      <c r="D36" s="144">
        <v>0.381198</v>
      </c>
      <c r="E36" s="143">
        <v>34.541411</v>
      </c>
      <c r="F36" s="144">
        <v>6.216082</v>
      </c>
      <c r="G36" s="50">
        <v>116.43993606650139</v>
      </c>
      <c r="H36" s="51">
        <v>1630.6701504205166</v>
      </c>
      <c r="I36" s="35"/>
      <c r="J36" s="35"/>
      <c r="K36" s="42"/>
      <c r="L36" s="43"/>
      <c r="M36" s="43"/>
      <c r="N36" s="43"/>
    </row>
    <row r="37" spans="1:14" s="26" customFormat="1" ht="12.75" customHeight="1">
      <c r="A37" s="48" t="s">
        <v>58</v>
      </c>
      <c r="B37" s="58" t="s">
        <v>59</v>
      </c>
      <c r="C37" s="143">
        <v>39.129418</v>
      </c>
      <c r="D37" s="144">
        <v>64.561952</v>
      </c>
      <c r="E37" s="143">
        <v>43.187378</v>
      </c>
      <c r="F37" s="144">
        <v>77.546677</v>
      </c>
      <c r="G37" s="50">
        <v>110.37061169680571</v>
      </c>
      <c r="H37" s="51">
        <v>120.11203905358995</v>
      </c>
      <c r="I37" s="35"/>
      <c r="J37" s="35"/>
      <c r="K37" s="42"/>
      <c r="L37" s="43"/>
      <c r="M37" s="43"/>
      <c r="N37" s="43"/>
    </row>
    <row r="38" spans="1:14" s="26" customFormat="1" ht="12.75" customHeight="1">
      <c r="A38" s="48" t="s">
        <v>60</v>
      </c>
      <c r="B38" s="58" t="s">
        <v>61</v>
      </c>
      <c r="C38" s="143">
        <v>162.17144</v>
      </c>
      <c r="D38" s="144">
        <v>21.532866</v>
      </c>
      <c r="E38" s="143">
        <v>196.852885</v>
      </c>
      <c r="F38" s="144">
        <v>11.594776</v>
      </c>
      <c r="G38" s="50">
        <v>121.38566753800792</v>
      </c>
      <c r="H38" s="51">
        <v>53.846877605609954</v>
      </c>
      <c r="I38" s="35"/>
      <c r="J38" s="35"/>
      <c r="K38" s="42"/>
      <c r="L38" s="43"/>
      <c r="M38" s="43"/>
      <c r="N38" s="43"/>
    </row>
    <row r="39" spans="1:14" s="26" customFormat="1" ht="12.75" customHeight="1">
      <c r="A39" s="48" t="s">
        <v>62</v>
      </c>
      <c r="B39" s="58" t="s">
        <v>63</v>
      </c>
      <c r="C39" s="143">
        <v>1747.453725</v>
      </c>
      <c r="D39" s="144">
        <v>649.429506</v>
      </c>
      <c r="E39" s="143">
        <v>2485.456435</v>
      </c>
      <c r="F39" s="144">
        <v>1099.176199</v>
      </c>
      <c r="G39" s="50">
        <v>142.23303309505377</v>
      </c>
      <c r="H39" s="51">
        <v>169.25258074122675</v>
      </c>
      <c r="I39" s="35"/>
      <c r="J39" s="35"/>
      <c r="K39" s="42"/>
      <c r="L39" s="43"/>
      <c r="M39" s="43"/>
      <c r="N39" s="43"/>
    </row>
    <row r="40" spans="1:14" s="26" customFormat="1" ht="12.75" customHeight="1">
      <c r="A40" s="48" t="s">
        <v>64</v>
      </c>
      <c r="B40" s="58" t="s">
        <v>65</v>
      </c>
      <c r="C40" s="143">
        <v>74.915236</v>
      </c>
      <c r="D40" s="144">
        <v>28.201109</v>
      </c>
      <c r="E40" s="143">
        <v>99.861893</v>
      </c>
      <c r="F40" s="144">
        <v>44.35987</v>
      </c>
      <c r="G40" s="50">
        <v>133.2998443734463</v>
      </c>
      <c r="H40" s="51">
        <v>157.29831759453148</v>
      </c>
      <c r="I40" s="35"/>
      <c r="J40" s="35"/>
      <c r="K40" s="42"/>
      <c r="L40" s="43"/>
      <c r="M40" s="43"/>
      <c r="N40" s="43"/>
    </row>
    <row r="41" spans="1:14" s="26" customFormat="1" ht="12.75" customHeight="1">
      <c r="A41" s="48" t="s">
        <v>66</v>
      </c>
      <c r="B41" s="58" t="s">
        <v>67</v>
      </c>
      <c r="C41" s="143">
        <v>96.780671</v>
      </c>
      <c r="D41" s="144">
        <v>104.954173</v>
      </c>
      <c r="E41" s="143">
        <v>149.35667</v>
      </c>
      <c r="F41" s="144">
        <v>111.212668</v>
      </c>
      <c r="G41" s="50">
        <v>154.32489613551036</v>
      </c>
      <c r="H41" s="51">
        <v>105.96307399802008</v>
      </c>
      <c r="I41" s="35"/>
      <c r="J41" s="35"/>
      <c r="K41" s="42"/>
      <c r="L41" s="43"/>
      <c r="M41" s="43"/>
      <c r="N41" s="43"/>
    </row>
    <row r="42" spans="1:14" s="26" customFormat="1" ht="12.75" customHeight="1">
      <c r="A42" s="52" t="s">
        <v>68</v>
      </c>
      <c r="B42" s="67" t="s">
        <v>69</v>
      </c>
      <c r="C42" s="146">
        <v>440.332244</v>
      </c>
      <c r="D42" s="147">
        <v>108.823766</v>
      </c>
      <c r="E42" s="146">
        <v>490.712381</v>
      </c>
      <c r="F42" s="147">
        <v>116.520469</v>
      </c>
      <c r="G42" s="54">
        <v>111.44139174145965</v>
      </c>
      <c r="H42" s="55">
        <v>107.07263062371872</v>
      </c>
      <c r="I42" s="35"/>
      <c r="J42" s="35"/>
      <c r="K42" s="42"/>
      <c r="L42" s="43"/>
      <c r="M42" s="43"/>
      <c r="N42" s="43"/>
    </row>
    <row r="43" spans="1:14" s="26" customFormat="1" ht="12.75" customHeight="1">
      <c r="A43" s="44" t="s">
        <v>70</v>
      </c>
      <c r="B43" s="68" t="s">
        <v>71</v>
      </c>
      <c r="C43" s="141">
        <v>36.136288</v>
      </c>
      <c r="D43" s="142">
        <v>57.463802</v>
      </c>
      <c r="E43" s="141">
        <v>53.512932</v>
      </c>
      <c r="F43" s="142">
        <v>84.497013</v>
      </c>
      <c r="G43" s="57">
        <v>148.08641108904158</v>
      </c>
      <c r="H43" s="47">
        <v>147.04389556402828</v>
      </c>
      <c r="I43" s="35"/>
      <c r="J43" s="35"/>
      <c r="K43" s="42"/>
      <c r="L43" s="43"/>
      <c r="M43" s="43"/>
      <c r="N43" s="43"/>
    </row>
    <row r="44" spans="1:14" s="26" customFormat="1" ht="12.75" customHeight="1">
      <c r="A44" s="48" t="s">
        <v>72</v>
      </c>
      <c r="B44" s="58" t="s">
        <v>73</v>
      </c>
      <c r="C44" s="143">
        <v>87.417596</v>
      </c>
      <c r="D44" s="144">
        <v>31.917939</v>
      </c>
      <c r="E44" s="143">
        <v>107.89807</v>
      </c>
      <c r="F44" s="144">
        <v>31.138799</v>
      </c>
      <c r="G44" s="50">
        <v>123.42831985450617</v>
      </c>
      <c r="H44" s="51">
        <v>97.55892759867734</v>
      </c>
      <c r="I44" s="35"/>
      <c r="J44" s="35"/>
      <c r="K44" s="42"/>
      <c r="L44" s="43"/>
      <c r="M44" s="43"/>
      <c r="N44" s="43"/>
    </row>
    <row r="45" spans="1:14" s="26" customFormat="1" ht="12.75" customHeight="1">
      <c r="A45" s="48" t="s">
        <v>74</v>
      </c>
      <c r="B45" s="58" t="s">
        <v>75</v>
      </c>
      <c r="C45" s="143">
        <v>59.43328</v>
      </c>
      <c r="D45" s="144">
        <v>45.02707</v>
      </c>
      <c r="E45" s="143">
        <v>75.96684</v>
      </c>
      <c r="F45" s="144">
        <v>74.297122</v>
      </c>
      <c r="G45" s="50">
        <v>127.81869013455088</v>
      </c>
      <c r="H45" s="51">
        <v>165.00545560703816</v>
      </c>
      <c r="I45" s="35"/>
      <c r="J45" s="35"/>
      <c r="K45" s="42"/>
      <c r="L45" s="43"/>
      <c r="M45" s="43"/>
      <c r="N45" s="43"/>
    </row>
    <row r="46" spans="1:14" s="26" customFormat="1" ht="12.75" customHeight="1">
      <c r="A46" s="48" t="s">
        <v>76</v>
      </c>
      <c r="B46" s="58" t="s">
        <v>77</v>
      </c>
      <c r="C46" s="143">
        <v>50.663485</v>
      </c>
      <c r="D46" s="144">
        <v>16.919209</v>
      </c>
      <c r="E46" s="143">
        <v>56.068347</v>
      </c>
      <c r="F46" s="144">
        <v>22.24006</v>
      </c>
      <c r="G46" s="50">
        <v>110.668160707855</v>
      </c>
      <c r="H46" s="51">
        <v>131.44858013161254</v>
      </c>
      <c r="I46" s="35"/>
      <c r="J46" s="35"/>
      <c r="K46" s="42"/>
      <c r="L46" s="43"/>
      <c r="M46" s="43"/>
      <c r="N46" s="43"/>
    </row>
    <row r="47" spans="1:14" s="26" customFormat="1" ht="12.75" customHeight="1">
      <c r="A47" s="48" t="s">
        <v>78</v>
      </c>
      <c r="B47" s="58" t="s">
        <v>79</v>
      </c>
      <c r="C47" s="143">
        <v>16.679558</v>
      </c>
      <c r="D47" s="144">
        <v>9.056332</v>
      </c>
      <c r="E47" s="143">
        <v>18.203574</v>
      </c>
      <c r="F47" s="144">
        <v>11.394768</v>
      </c>
      <c r="G47" s="50">
        <v>109.13702869104804</v>
      </c>
      <c r="H47" s="51">
        <v>125.82100567867873</v>
      </c>
      <c r="I47" s="35"/>
      <c r="J47" s="35"/>
      <c r="K47" s="42"/>
      <c r="L47" s="43"/>
      <c r="M47" s="43"/>
      <c r="N47" s="43"/>
    </row>
    <row r="48" spans="1:14" s="26" customFormat="1" ht="12.75" customHeight="1">
      <c r="A48" s="48" t="s">
        <v>80</v>
      </c>
      <c r="B48" s="58" t="s">
        <v>81</v>
      </c>
      <c r="C48" s="143">
        <v>1.36454</v>
      </c>
      <c r="D48" s="144">
        <v>0.157829</v>
      </c>
      <c r="E48" s="143">
        <v>1.354464</v>
      </c>
      <c r="F48" s="144">
        <v>0.146969</v>
      </c>
      <c r="G48" s="50">
        <v>99.26158265789202</v>
      </c>
      <c r="H48" s="51">
        <v>93.11913526664935</v>
      </c>
      <c r="I48" s="35"/>
      <c r="J48" s="35"/>
      <c r="K48" s="42"/>
      <c r="L48" s="43"/>
      <c r="M48" s="43"/>
      <c r="N48" s="43"/>
    </row>
    <row r="49" spans="1:14" s="26" customFormat="1" ht="12.75" customHeight="1">
      <c r="A49" s="48" t="s">
        <v>82</v>
      </c>
      <c r="B49" s="58" t="s">
        <v>83</v>
      </c>
      <c r="C49" s="143">
        <v>7.576771</v>
      </c>
      <c r="D49" s="144">
        <v>1.946727</v>
      </c>
      <c r="E49" s="143">
        <v>7.176547</v>
      </c>
      <c r="F49" s="144">
        <v>2.057196</v>
      </c>
      <c r="G49" s="50">
        <v>94.71774981717147</v>
      </c>
      <c r="H49" s="51">
        <v>105.67460152348016</v>
      </c>
      <c r="I49" s="35"/>
      <c r="J49" s="35"/>
      <c r="K49" s="42"/>
      <c r="L49" s="43"/>
      <c r="M49" s="43"/>
      <c r="N49" s="43"/>
    </row>
    <row r="50" spans="1:14" s="26" customFormat="1" ht="12.75" customHeight="1">
      <c r="A50" s="48" t="s">
        <v>84</v>
      </c>
      <c r="B50" s="58" t="s">
        <v>85</v>
      </c>
      <c r="C50" s="143">
        <v>116.607445</v>
      </c>
      <c r="D50" s="144">
        <v>46.898092</v>
      </c>
      <c r="E50" s="143">
        <v>142.834302</v>
      </c>
      <c r="F50" s="144">
        <v>59.267993</v>
      </c>
      <c r="G50" s="50">
        <v>122.49158019027003</v>
      </c>
      <c r="H50" s="51">
        <v>126.37612847874493</v>
      </c>
      <c r="I50" s="35"/>
      <c r="J50" s="35"/>
      <c r="K50" s="42"/>
      <c r="L50" s="43"/>
      <c r="M50" s="43"/>
      <c r="N50" s="43"/>
    </row>
    <row r="51" spans="1:14" s="26" customFormat="1" ht="12.75" customHeight="1">
      <c r="A51" s="48" t="s">
        <v>86</v>
      </c>
      <c r="B51" s="58" t="s">
        <v>87</v>
      </c>
      <c r="C51" s="143">
        <v>590.734637</v>
      </c>
      <c r="D51" s="144">
        <v>470.787722</v>
      </c>
      <c r="E51" s="143">
        <v>648.496102</v>
      </c>
      <c r="F51" s="144">
        <v>609.721207</v>
      </c>
      <c r="G51" s="50">
        <v>109.77790388140045</v>
      </c>
      <c r="H51" s="51">
        <v>129.51085563781973</v>
      </c>
      <c r="I51" s="35"/>
      <c r="J51" s="35"/>
      <c r="K51" s="42"/>
      <c r="L51" s="43"/>
      <c r="M51" s="43"/>
      <c r="N51" s="43"/>
    </row>
    <row r="52" spans="1:14" s="26" customFormat="1" ht="12.75" customHeight="1">
      <c r="A52" s="59" t="s">
        <v>88</v>
      </c>
      <c r="B52" s="60" t="s">
        <v>89</v>
      </c>
      <c r="C52" s="148">
        <v>237.396321</v>
      </c>
      <c r="D52" s="149">
        <v>317.405971</v>
      </c>
      <c r="E52" s="148">
        <v>355.428829</v>
      </c>
      <c r="F52" s="149">
        <v>429.246507</v>
      </c>
      <c r="G52" s="61">
        <v>149.71960285770393</v>
      </c>
      <c r="H52" s="62">
        <v>135.23580090432515</v>
      </c>
      <c r="I52" s="35"/>
      <c r="J52" s="35"/>
      <c r="K52" s="42"/>
      <c r="L52" s="43"/>
      <c r="M52" s="43"/>
      <c r="N52" s="43"/>
    </row>
    <row r="53" spans="1:14" s="26" customFormat="1" ht="12.75" customHeight="1">
      <c r="A53" s="63" t="s">
        <v>90</v>
      </c>
      <c r="B53" s="64" t="s">
        <v>91</v>
      </c>
      <c r="C53" s="150">
        <v>43.679517</v>
      </c>
      <c r="D53" s="145">
        <v>27.202044</v>
      </c>
      <c r="E53" s="150">
        <v>54.008046</v>
      </c>
      <c r="F53" s="145">
        <v>25.629492</v>
      </c>
      <c r="G53" s="65">
        <v>123.64616119724951</v>
      </c>
      <c r="H53" s="66">
        <v>94.21899324918377</v>
      </c>
      <c r="I53" s="35"/>
      <c r="J53" s="35"/>
      <c r="K53" s="42"/>
      <c r="L53" s="43"/>
      <c r="M53" s="43"/>
      <c r="N53" s="43"/>
    </row>
    <row r="54" spans="1:14" s="26" customFormat="1" ht="12.75" customHeight="1">
      <c r="A54" s="48" t="s">
        <v>92</v>
      </c>
      <c r="B54" s="58" t="s">
        <v>93</v>
      </c>
      <c r="C54" s="143">
        <v>19.927363</v>
      </c>
      <c r="D54" s="144">
        <v>23.346954</v>
      </c>
      <c r="E54" s="143">
        <v>28.504145</v>
      </c>
      <c r="F54" s="144">
        <v>34.683108</v>
      </c>
      <c r="G54" s="50">
        <v>143.04022564350336</v>
      </c>
      <c r="H54" s="51">
        <v>148.55517340720334</v>
      </c>
      <c r="I54" s="35"/>
      <c r="J54" s="35"/>
      <c r="K54" s="42"/>
      <c r="L54" s="43"/>
      <c r="M54" s="43"/>
      <c r="N54" s="43"/>
    </row>
    <row r="55" spans="1:14" s="26" customFormat="1" ht="12.75" customHeight="1">
      <c r="A55" s="48" t="s">
        <v>94</v>
      </c>
      <c r="B55" s="58" t="s">
        <v>95</v>
      </c>
      <c r="C55" s="143">
        <v>0.206742</v>
      </c>
      <c r="D55" s="144">
        <v>0.002707</v>
      </c>
      <c r="E55" s="143">
        <v>0.437258</v>
      </c>
      <c r="F55" s="144">
        <v>0.058158</v>
      </c>
      <c r="G55" s="50">
        <v>211.49935668611116</v>
      </c>
      <c r="H55" s="51">
        <v>2148.4299963058734</v>
      </c>
      <c r="I55" s="35"/>
      <c r="J55" s="35"/>
      <c r="K55" s="42"/>
      <c r="L55" s="43"/>
      <c r="M55" s="43"/>
      <c r="N55" s="43"/>
    </row>
    <row r="56" spans="1:14" s="26" customFormat="1" ht="12.75" customHeight="1">
      <c r="A56" s="48" t="s">
        <v>96</v>
      </c>
      <c r="B56" s="58" t="s">
        <v>97</v>
      </c>
      <c r="C56" s="143">
        <v>129.971708</v>
      </c>
      <c r="D56" s="144">
        <v>225.159014</v>
      </c>
      <c r="E56" s="143">
        <v>110.558278</v>
      </c>
      <c r="F56" s="144">
        <v>207.942516</v>
      </c>
      <c r="G56" s="50">
        <v>85.06334163124177</v>
      </c>
      <c r="H56" s="51">
        <v>92.35362702378862</v>
      </c>
      <c r="I56" s="35"/>
      <c r="J56" s="35"/>
      <c r="K56" s="42"/>
      <c r="L56" s="43"/>
      <c r="M56" s="43"/>
      <c r="N56" s="43"/>
    </row>
    <row r="57" spans="1:14" s="26" customFormat="1" ht="12.75" customHeight="1">
      <c r="A57" s="48" t="s">
        <v>98</v>
      </c>
      <c r="B57" s="58" t="s">
        <v>99</v>
      </c>
      <c r="C57" s="143">
        <v>0.949169</v>
      </c>
      <c r="D57" s="144">
        <v>0.064424</v>
      </c>
      <c r="E57" s="143">
        <v>1.21484</v>
      </c>
      <c r="F57" s="144">
        <v>0.098416</v>
      </c>
      <c r="G57" s="50">
        <v>127.989852175956</v>
      </c>
      <c r="H57" s="51">
        <v>152.76294548615425</v>
      </c>
      <c r="I57" s="35"/>
      <c r="J57" s="35"/>
      <c r="K57" s="42"/>
      <c r="L57" s="43"/>
      <c r="M57" s="43"/>
      <c r="N57" s="43"/>
    </row>
    <row r="58" spans="1:14" s="26" customFormat="1" ht="12.75" customHeight="1">
      <c r="A58" s="48" t="s">
        <v>100</v>
      </c>
      <c r="B58" s="58" t="s">
        <v>101</v>
      </c>
      <c r="C58" s="143">
        <v>1.036507</v>
      </c>
      <c r="D58" s="144">
        <v>0.368265</v>
      </c>
      <c r="E58" s="143">
        <v>1.399978</v>
      </c>
      <c r="F58" s="144">
        <v>0.591067</v>
      </c>
      <c r="G58" s="50">
        <v>135.06691223503555</v>
      </c>
      <c r="H58" s="51">
        <v>160.50045483551247</v>
      </c>
      <c r="I58" s="35"/>
      <c r="J58" s="35"/>
      <c r="K58" s="42"/>
      <c r="L58" s="43"/>
      <c r="M58" s="43"/>
      <c r="N58" s="43"/>
    </row>
    <row r="59" spans="1:14" s="26" customFormat="1" ht="12.75" customHeight="1">
      <c r="A59" s="48" t="s">
        <v>102</v>
      </c>
      <c r="B59" s="58" t="s">
        <v>103</v>
      </c>
      <c r="C59" s="143">
        <v>32.924444</v>
      </c>
      <c r="D59" s="144">
        <v>33.165756</v>
      </c>
      <c r="E59" s="143">
        <v>43.107467</v>
      </c>
      <c r="F59" s="144">
        <v>36.182751</v>
      </c>
      <c r="G59" s="50">
        <v>130.9284585033539</v>
      </c>
      <c r="H59" s="51">
        <v>109.09671710785065</v>
      </c>
      <c r="I59" s="35"/>
      <c r="J59" s="35"/>
      <c r="K59" s="42"/>
      <c r="L59" s="43"/>
      <c r="M59" s="43"/>
      <c r="N59" s="43"/>
    </row>
    <row r="60" spans="1:14" s="26" customFormat="1" ht="12.75" customHeight="1">
      <c r="A60" s="48" t="s">
        <v>104</v>
      </c>
      <c r="B60" s="58" t="s">
        <v>105</v>
      </c>
      <c r="C60" s="143">
        <v>178.842645</v>
      </c>
      <c r="D60" s="144">
        <v>283.289438</v>
      </c>
      <c r="E60" s="143">
        <v>204.747042</v>
      </c>
      <c r="F60" s="144">
        <v>292.709527</v>
      </c>
      <c r="G60" s="50">
        <v>114.484463143564</v>
      </c>
      <c r="H60" s="51">
        <v>103.32525245787664</v>
      </c>
      <c r="I60" s="35"/>
      <c r="J60" s="35"/>
      <c r="K60" s="42"/>
      <c r="L60" s="43"/>
      <c r="M60" s="43"/>
      <c r="N60" s="43"/>
    </row>
    <row r="61" spans="1:14" s="26" customFormat="1" ht="12.75" customHeight="1">
      <c r="A61" s="48" t="s">
        <v>106</v>
      </c>
      <c r="B61" s="58" t="s">
        <v>107</v>
      </c>
      <c r="C61" s="143">
        <v>31.709367</v>
      </c>
      <c r="D61" s="144">
        <v>59.525871</v>
      </c>
      <c r="E61" s="143">
        <v>37.466036</v>
      </c>
      <c r="F61" s="144">
        <v>60.974063</v>
      </c>
      <c r="G61" s="50">
        <v>118.15447466989801</v>
      </c>
      <c r="H61" s="51">
        <v>102.43287830261232</v>
      </c>
      <c r="I61" s="35"/>
      <c r="J61" s="35"/>
      <c r="K61" s="42"/>
      <c r="L61" s="43"/>
      <c r="M61" s="43"/>
      <c r="N61" s="43"/>
    </row>
    <row r="62" spans="1:14" s="26" customFormat="1" ht="12.75" customHeight="1">
      <c r="A62" s="52" t="s">
        <v>108</v>
      </c>
      <c r="B62" s="67" t="s">
        <v>109</v>
      </c>
      <c r="C62" s="146">
        <v>0.708652</v>
      </c>
      <c r="D62" s="182">
        <v>0.085447</v>
      </c>
      <c r="E62" s="146">
        <v>0.762047</v>
      </c>
      <c r="F62" s="147">
        <v>0.216927</v>
      </c>
      <c r="G62" s="54">
        <v>107.53472790593975</v>
      </c>
      <c r="H62" s="55">
        <v>253.87316114082415</v>
      </c>
      <c r="I62" s="69"/>
      <c r="J62" s="69"/>
      <c r="K62" s="42"/>
      <c r="L62" s="43"/>
      <c r="M62" s="43"/>
      <c r="N62" s="43"/>
    </row>
    <row r="63" spans="1:14" s="26" customFormat="1" ht="12.75" customHeight="1">
      <c r="A63" s="44" t="s">
        <v>110</v>
      </c>
      <c r="B63" s="68" t="s">
        <v>111</v>
      </c>
      <c r="C63" s="141">
        <v>8.842238</v>
      </c>
      <c r="D63" s="183">
        <v>4.147559</v>
      </c>
      <c r="E63" s="141">
        <v>10.928999</v>
      </c>
      <c r="F63" s="142">
        <v>4.244602</v>
      </c>
      <c r="G63" s="57">
        <v>123.59991893455027</v>
      </c>
      <c r="H63" s="47">
        <v>102.3397617731297</v>
      </c>
      <c r="I63" s="69"/>
      <c r="J63" s="69"/>
      <c r="K63" s="42"/>
      <c r="L63" s="43"/>
      <c r="M63" s="43"/>
      <c r="N63" s="43"/>
    </row>
    <row r="64" spans="1:14" s="26" customFormat="1" ht="12.75" customHeight="1">
      <c r="A64" s="48" t="s">
        <v>112</v>
      </c>
      <c r="B64" s="58" t="s">
        <v>113</v>
      </c>
      <c r="C64" s="143">
        <v>38.736803</v>
      </c>
      <c r="D64" s="184">
        <v>11.961471</v>
      </c>
      <c r="E64" s="143">
        <v>28.84302</v>
      </c>
      <c r="F64" s="144">
        <v>14.345717</v>
      </c>
      <c r="G64" s="50">
        <v>74.45895831930167</v>
      </c>
      <c r="H64" s="51">
        <v>119.93271563338656</v>
      </c>
      <c r="I64" s="69"/>
      <c r="J64" s="69"/>
      <c r="K64" s="42"/>
      <c r="L64" s="43"/>
      <c r="M64" s="43"/>
      <c r="N64" s="43"/>
    </row>
    <row r="65" spans="1:14" s="26" customFormat="1" ht="12.75" customHeight="1">
      <c r="A65" s="48" t="s">
        <v>114</v>
      </c>
      <c r="B65" s="58" t="s">
        <v>115</v>
      </c>
      <c r="C65" s="143">
        <v>0.894032</v>
      </c>
      <c r="D65" s="184">
        <v>0.09128</v>
      </c>
      <c r="E65" s="143">
        <v>1.160931</v>
      </c>
      <c r="F65" s="144">
        <v>0.747705</v>
      </c>
      <c r="G65" s="50">
        <v>129.85340569465075</v>
      </c>
      <c r="H65" s="51">
        <v>819.133435582822</v>
      </c>
      <c r="I65" s="35"/>
      <c r="J65" s="35"/>
      <c r="K65" s="42"/>
      <c r="L65" s="43"/>
      <c r="M65" s="43"/>
      <c r="N65" s="43"/>
    </row>
    <row r="66" spans="1:14" s="26" customFormat="1" ht="12.75" customHeight="1">
      <c r="A66" s="48" t="s">
        <v>116</v>
      </c>
      <c r="B66" s="58" t="s">
        <v>117</v>
      </c>
      <c r="C66" s="143">
        <v>26.665804</v>
      </c>
      <c r="D66" s="184">
        <v>39.592057</v>
      </c>
      <c r="E66" s="143">
        <v>29.915719</v>
      </c>
      <c r="F66" s="144">
        <v>44.180507</v>
      </c>
      <c r="G66" s="50">
        <v>112.187575518068</v>
      </c>
      <c r="H66" s="51">
        <v>111.58931954457432</v>
      </c>
      <c r="I66" s="35"/>
      <c r="J66" s="35"/>
      <c r="K66" s="42"/>
      <c r="L66" s="43"/>
      <c r="M66" s="43"/>
      <c r="N66" s="43"/>
    </row>
    <row r="67" spans="1:14" s="26" customFormat="1" ht="12.75" customHeight="1">
      <c r="A67" s="48" t="s">
        <v>118</v>
      </c>
      <c r="B67" s="58" t="s">
        <v>119</v>
      </c>
      <c r="C67" s="143">
        <v>47.319809</v>
      </c>
      <c r="D67" s="184">
        <v>11.252299</v>
      </c>
      <c r="E67" s="143">
        <v>23.626336</v>
      </c>
      <c r="F67" s="144">
        <v>19.774587</v>
      </c>
      <c r="G67" s="50">
        <v>49.9290603645505</v>
      </c>
      <c r="H67" s="51">
        <v>175.73819359048315</v>
      </c>
      <c r="I67" s="35"/>
      <c r="J67" s="35"/>
      <c r="K67" s="42"/>
      <c r="L67" s="43"/>
      <c r="M67" s="43"/>
      <c r="N67" s="43"/>
    </row>
    <row r="68" spans="1:14" s="26" customFormat="1" ht="12.75" customHeight="1">
      <c r="A68" s="48" t="s">
        <v>120</v>
      </c>
      <c r="B68" s="58" t="s">
        <v>121</v>
      </c>
      <c r="C68" s="143">
        <v>28.785606</v>
      </c>
      <c r="D68" s="184">
        <v>18.106468</v>
      </c>
      <c r="E68" s="143">
        <v>36.21378</v>
      </c>
      <c r="F68" s="144">
        <v>18.180401</v>
      </c>
      <c r="G68" s="50">
        <v>125.80516804127728</v>
      </c>
      <c r="H68" s="51">
        <v>100.40832369957519</v>
      </c>
      <c r="I68" s="35"/>
      <c r="J68" s="35"/>
      <c r="K68" s="42"/>
      <c r="L68" s="43"/>
      <c r="M68" s="43"/>
      <c r="N68" s="43"/>
    </row>
    <row r="69" spans="1:14" s="26" customFormat="1" ht="12.75" customHeight="1">
      <c r="A69" s="48" t="s">
        <v>122</v>
      </c>
      <c r="B69" s="58" t="s">
        <v>123</v>
      </c>
      <c r="C69" s="143">
        <v>10.150082</v>
      </c>
      <c r="D69" s="184">
        <v>1.680075</v>
      </c>
      <c r="E69" s="143">
        <v>15.409032</v>
      </c>
      <c r="F69" s="144">
        <v>3.015558</v>
      </c>
      <c r="G69" s="50">
        <v>151.81189669206614</v>
      </c>
      <c r="H69" s="51">
        <v>179.4894870764698</v>
      </c>
      <c r="I69" s="35"/>
      <c r="J69" s="35"/>
      <c r="K69" s="42"/>
      <c r="L69" s="43"/>
      <c r="M69" s="43"/>
      <c r="N69" s="43"/>
    </row>
    <row r="70" spans="1:14" s="26" customFormat="1" ht="12.75" customHeight="1">
      <c r="A70" s="48" t="s">
        <v>124</v>
      </c>
      <c r="B70" s="58" t="s">
        <v>125</v>
      </c>
      <c r="C70" s="143">
        <v>10.32267</v>
      </c>
      <c r="D70" s="184">
        <v>4.694945</v>
      </c>
      <c r="E70" s="143">
        <v>11.013866</v>
      </c>
      <c r="F70" s="144">
        <v>6.085705</v>
      </c>
      <c r="G70" s="50">
        <v>106.69590328858716</v>
      </c>
      <c r="H70" s="51">
        <v>129.6224982401285</v>
      </c>
      <c r="I70" s="35"/>
      <c r="J70" s="35"/>
      <c r="K70" s="42"/>
      <c r="L70" s="43"/>
      <c r="M70" s="43"/>
      <c r="N70" s="43"/>
    </row>
    <row r="71" spans="1:14" s="26" customFormat="1" ht="12.75" customHeight="1">
      <c r="A71" s="48" t="s">
        <v>126</v>
      </c>
      <c r="B71" s="58" t="s">
        <v>127</v>
      </c>
      <c r="C71" s="143">
        <v>35.842805</v>
      </c>
      <c r="D71" s="184">
        <v>9.63045</v>
      </c>
      <c r="E71" s="143">
        <v>44.814328</v>
      </c>
      <c r="F71" s="144">
        <v>11.979227</v>
      </c>
      <c r="G71" s="50">
        <v>125.0301922519736</v>
      </c>
      <c r="H71" s="51">
        <v>124.38906800824468</v>
      </c>
      <c r="I71" s="35"/>
      <c r="J71" s="35"/>
      <c r="K71" s="42"/>
      <c r="L71" s="43"/>
      <c r="M71" s="43"/>
      <c r="N71" s="43"/>
    </row>
    <row r="72" spans="1:14" s="26" customFormat="1" ht="12.75" customHeight="1">
      <c r="A72" s="59" t="s">
        <v>128</v>
      </c>
      <c r="B72" s="60" t="s">
        <v>129</v>
      </c>
      <c r="C72" s="148">
        <v>8.01087</v>
      </c>
      <c r="D72" s="185">
        <v>14.754995</v>
      </c>
      <c r="E72" s="148">
        <v>10.25947</v>
      </c>
      <c r="F72" s="149">
        <v>16.665208</v>
      </c>
      <c r="G72" s="61">
        <v>128.06936075607268</v>
      </c>
      <c r="H72" s="62">
        <v>112.94621245212215</v>
      </c>
      <c r="I72" s="35"/>
      <c r="J72" s="35"/>
      <c r="K72" s="42"/>
      <c r="L72" s="43"/>
      <c r="M72" s="43"/>
      <c r="N72" s="43"/>
    </row>
    <row r="73" spans="1:14" s="26" customFormat="1" ht="12.75" customHeight="1">
      <c r="A73" s="63" t="s">
        <v>130</v>
      </c>
      <c r="B73" s="64" t="s">
        <v>131</v>
      </c>
      <c r="C73" s="150">
        <v>109.661325</v>
      </c>
      <c r="D73" s="186">
        <v>109.17788</v>
      </c>
      <c r="E73" s="150">
        <v>165.751033</v>
      </c>
      <c r="F73" s="145">
        <v>145.428563</v>
      </c>
      <c r="G73" s="65">
        <v>151.1481217284216</v>
      </c>
      <c r="H73" s="66">
        <v>133.2033219549601</v>
      </c>
      <c r="I73" s="35"/>
      <c r="J73" s="35"/>
      <c r="K73" s="42"/>
      <c r="L73" s="43"/>
      <c r="M73" s="43"/>
      <c r="N73" s="43"/>
    </row>
    <row r="74" spans="1:14" s="26" customFormat="1" ht="12.75" customHeight="1">
      <c r="A74" s="48" t="s">
        <v>132</v>
      </c>
      <c r="B74" s="58" t="s">
        <v>133</v>
      </c>
      <c r="C74" s="143">
        <v>100.941041</v>
      </c>
      <c r="D74" s="184">
        <v>124.832062</v>
      </c>
      <c r="E74" s="143">
        <v>135.179182</v>
      </c>
      <c r="F74" s="144">
        <v>136.755822</v>
      </c>
      <c r="G74" s="50">
        <v>133.91894977583993</v>
      </c>
      <c r="H74" s="51">
        <v>109.55184093650556</v>
      </c>
      <c r="I74" s="35"/>
      <c r="J74" s="35"/>
      <c r="K74" s="42"/>
      <c r="L74" s="43"/>
      <c r="M74" s="43"/>
      <c r="N74" s="43"/>
    </row>
    <row r="75" spans="1:14" s="26" customFormat="1" ht="12.75" customHeight="1">
      <c r="A75" s="48" t="s">
        <v>134</v>
      </c>
      <c r="B75" s="58" t="s">
        <v>135</v>
      </c>
      <c r="C75" s="143">
        <v>32.358855</v>
      </c>
      <c r="D75" s="184">
        <v>25.998416</v>
      </c>
      <c r="E75" s="143">
        <v>43.261071</v>
      </c>
      <c r="F75" s="144">
        <v>32.202606</v>
      </c>
      <c r="G75" s="50">
        <v>133.69160002725684</v>
      </c>
      <c r="H75" s="51">
        <v>123.86372308220626</v>
      </c>
      <c r="I75" s="35"/>
      <c r="J75" s="35"/>
      <c r="K75" s="42"/>
      <c r="L75" s="43"/>
      <c r="M75" s="43"/>
      <c r="N75" s="43"/>
    </row>
    <row r="76" spans="1:14" s="26" customFormat="1" ht="12.75" customHeight="1">
      <c r="A76" s="48" t="s">
        <v>136</v>
      </c>
      <c r="B76" s="58" t="s">
        <v>137</v>
      </c>
      <c r="C76" s="143">
        <v>132.755127</v>
      </c>
      <c r="D76" s="184">
        <v>222.806748</v>
      </c>
      <c r="E76" s="143">
        <v>178.446371</v>
      </c>
      <c r="F76" s="144">
        <v>274.896145</v>
      </c>
      <c r="G76" s="50">
        <v>134.41768693423043</v>
      </c>
      <c r="H76" s="51">
        <v>123.37873402290312</v>
      </c>
      <c r="I76" s="35"/>
      <c r="J76" s="35"/>
      <c r="K76" s="42"/>
      <c r="L76" s="43"/>
      <c r="M76" s="43"/>
      <c r="N76" s="43"/>
    </row>
    <row r="77" spans="1:14" s="26" customFormat="1" ht="12.75" customHeight="1">
      <c r="A77" s="48" t="s">
        <v>138</v>
      </c>
      <c r="B77" s="58" t="s">
        <v>139</v>
      </c>
      <c r="C77" s="143">
        <v>3.939756</v>
      </c>
      <c r="D77" s="184">
        <v>3.002702</v>
      </c>
      <c r="E77" s="143">
        <v>4.364294</v>
      </c>
      <c r="F77" s="144">
        <v>5.490114</v>
      </c>
      <c r="G77" s="50">
        <v>110.77574347243839</v>
      </c>
      <c r="H77" s="51">
        <v>182.83912289664443</v>
      </c>
      <c r="I77" s="35"/>
      <c r="J77" s="35"/>
      <c r="K77" s="42"/>
      <c r="L77" s="43"/>
      <c r="M77" s="43"/>
      <c r="N77" s="43"/>
    </row>
    <row r="78" spans="1:14" s="26" customFormat="1" ht="12.75" customHeight="1">
      <c r="A78" s="48" t="s">
        <v>140</v>
      </c>
      <c r="B78" s="58" t="s">
        <v>141</v>
      </c>
      <c r="C78" s="143">
        <v>2.102761</v>
      </c>
      <c r="D78" s="184">
        <v>2.104376</v>
      </c>
      <c r="E78" s="143">
        <v>2.43169</v>
      </c>
      <c r="F78" s="144">
        <v>2.542362</v>
      </c>
      <c r="G78" s="50">
        <v>115.64271926291197</v>
      </c>
      <c r="H78" s="51">
        <v>120.81310564271783</v>
      </c>
      <c r="I78" s="35"/>
      <c r="J78" s="35"/>
      <c r="K78" s="42"/>
      <c r="L78" s="43"/>
      <c r="M78" s="43"/>
      <c r="N78" s="43"/>
    </row>
    <row r="79" spans="1:14" s="26" customFormat="1" ht="12.75" customHeight="1">
      <c r="A79" s="48" t="s">
        <v>142</v>
      </c>
      <c r="B79" s="58" t="s">
        <v>143</v>
      </c>
      <c r="C79" s="143">
        <v>1.328333</v>
      </c>
      <c r="D79" s="184">
        <v>0.341298</v>
      </c>
      <c r="E79" s="143">
        <v>1.395027</v>
      </c>
      <c r="F79" s="144">
        <v>0.386527</v>
      </c>
      <c r="G79" s="50">
        <v>105.02087955354568</v>
      </c>
      <c r="H79" s="51">
        <v>113.25205538854608</v>
      </c>
      <c r="I79" s="35"/>
      <c r="J79" s="35"/>
      <c r="K79" s="42"/>
      <c r="L79" s="43"/>
      <c r="M79" s="43"/>
      <c r="N79" s="43"/>
    </row>
    <row r="80" spans="1:14" s="26" customFormat="1" ht="12.75" customHeight="1">
      <c r="A80" s="48" t="s">
        <v>144</v>
      </c>
      <c r="B80" s="58" t="s">
        <v>145</v>
      </c>
      <c r="C80" s="143">
        <v>34.607501</v>
      </c>
      <c r="D80" s="184">
        <v>26.299059</v>
      </c>
      <c r="E80" s="143">
        <v>45.296372</v>
      </c>
      <c r="F80" s="144">
        <v>49.403184</v>
      </c>
      <c r="G80" s="50">
        <v>130.8859949176914</v>
      </c>
      <c r="H80" s="51">
        <v>187.8515273113004</v>
      </c>
      <c r="I80" s="35"/>
      <c r="J80" s="35"/>
      <c r="K80" s="42"/>
      <c r="L80" s="43"/>
      <c r="M80" s="43"/>
      <c r="N80" s="43"/>
    </row>
    <row r="81" spans="1:14" s="26" customFormat="1" ht="12.75" customHeight="1">
      <c r="A81" s="48" t="s">
        <v>146</v>
      </c>
      <c r="B81" s="58" t="s">
        <v>147</v>
      </c>
      <c r="C81" s="143">
        <v>42.671966</v>
      </c>
      <c r="D81" s="184">
        <v>15.22245</v>
      </c>
      <c r="E81" s="143">
        <v>47.604678</v>
      </c>
      <c r="F81" s="144">
        <v>19.657263</v>
      </c>
      <c r="G81" s="50">
        <v>111.55960801056133</v>
      </c>
      <c r="H81" s="51">
        <v>129.13337209187745</v>
      </c>
      <c r="I81" s="35"/>
      <c r="J81" s="35"/>
      <c r="K81" s="42"/>
      <c r="L81" s="43"/>
      <c r="M81" s="43"/>
      <c r="N81" s="43"/>
    </row>
    <row r="82" spans="1:14" s="26" customFormat="1" ht="12.75" customHeight="1">
      <c r="A82" s="52" t="s">
        <v>148</v>
      </c>
      <c r="B82" s="67" t="s">
        <v>149</v>
      </c>
      <c r="C82" s="146">
        <v>97.876538</v>
      </c>
      <c r="D82" s="182">
        <v>123.489993</v>
      </c>
      <c r="E82" s="146">
        <v>103.056474</v>
      </c>
      <c r="F82" s="147">
        <v>126.962475</v>
      </c>
      <c r="G82" s="54">
        <v>105.29231632610463</v>
      </c>
      <c r="H82" s="55">
        <v>102.81195416376774</v>
      </c>
      <c r="I82" s="35"/>
      <c r="J82" s="35"/>
      <c r="K82" s="42"/>
      <c r="L82" s="43"/>
      <c r="M82" s="43"/>
      <c r="N82" s="43"/>
    </row>
    <row r="83" spans="1:14" s="26" customFormat="1" ht="12.75" customHeight="1">
      <c r="A83" s="44" t="s">
        <v>150</v>
      </c>
      <c r="B83" s="68" t="s">
        <v>151</v>
      </c>
      <c r="C83" s="141">
        <v>61.377058</v>
      </c>
      <c r="D83" s="183">
        <v>90.276122</v>
      </c>
      <c r="E83" s="141">
        <v>73.397109</v>
      </c>
      <c r="F83" s="142">
        <v>68.533872</v>
      </c>
      <c r="G83" s="57">
        <v>119.5839478001699</v>
      </c>
      <c r="H83" s="47">
        <v>75.91583519726291</v>
      </c>
      <c r="I83" s="35"/>
      <c r="J83" s="35"/>
      <c r="K83" s="42"/>
      <c r="L83" s="43"/>
      <c r="M83" s="43"/>
      <c r="N83" s="43"/>
    </row>
    <row r="84" spans="1:14" s="26" customFormat="1" ht="12.75" customHeight="1">
      <c r="A84" s="48" t="s">
        <v>152</v>
      </c>
      <c r="B84" s="58" t="s">
        <v>153</v>
      </c>
      <c r="C84" s="143">
        <v>484.145409</v>
      </c>
      <c r="D84" s="184">
        <v>933.767066</v>
      </c>
      <c r="E84" s="143">
        <v>669.736151</v>
      </c>
      <c r="F84" s="144">
        <v>1192.071848</v>
      </c>
      <c r="G84" s="50">
        <v>138.33367797152857</v>
      </c>
      <c r="H84" s="51">
        <v>127.66265714494583</v>
      </c>
      <c r="I84" s="35"/>
      <c r="J84" s="35"/>
      <c r="K84" s="42"/>
      <c r="L84" s="43"/>
      <c r="M84" s="43"/>
      <c r="N84" s="43"/>
    </row>
    <row r="85" spans="1:14" s="26" customFormat="1" ht="12.75" customHeight="1">
      <c r="A85" s="48" t="s">
        <v>154</v>
      </c>
      <c r="B85" s="58" t="s">
        <v>155</v>
      </c>
      <c r="C85" s="143">
        <v>378.111244</v>
      </c>
      <c r="D85" s="184">
        <v>394.961174</v>
      </c>
      <c r="E85" s="143">
        <v>482.973929</v>
      </c>
      <c r="F85" s="144">
        <v>488.400672</v>
      </c>
      <c r="G85" s="50">
        <v>127.73328925388951</v>
      </c>
      <c r="H85" s="51">
        <v>123.65789453522333</v>
      </c>
      <c r="I85" s="35"/>
      <c r="J85" s="35"/>
      <c r="K85" s="42"/>
      <c r="L85" s="43"/>
      <c r="M85" s="43"/>
      <c r="N85" s="43"/>
    </row>
    <row r="86" spans="1:14" s="26" customFormat="1" ht="12.75" customHeight="1">
      <c r="A86" s="48" t="s">
        <v>156</v>
      </c>
      <c r="B86" s="58" t="s">
        <v>157</v>
      </c>
      <c r="C86" s="143">
        <v>161.620445</v>
      </c>
      <c r="D86" s="184">
        <v>153.923455</v>
      </c>
      <c r="E86" s="143">
        <v>237.814666</v>
      </c>
      <c r="F86" s="144">
        <v>83.644536</v>
      </c>
      <c r="G86" s="50">
        <v>147.1439247676864</v>
      </c>
      <c r="H86" s="51">
        <v>54.3416440333931</v>
      </c>
      <c r="I86" s="35"/>
      <c r="J86" s="35"/>
      <c r="K86" s="42"/>
      <c r="L86" s="43"/>
      <c r="M86" s="43"/>
      <c r="N86" s="43"/>
    </row>
    <row r="87" spans="1:14" s="26" customFormat="1" ht="12.75" customHeight="1">
      <c r="A87" s="48" t="s">
        <v>158</v>
      </c>
      <c r="B87" s="58" t="s">
        <v>159</v>
      </c>
      <c r="C87" s="143">
        <v>2.355409</v>
      </c>
      <c r="D87" s="184">
        <v>3.83504</v>
      </c>
      <c r="E87" s="143">
        <v>17.961499</v>
      </c>
      <c r="F87" s="144">
        <v>12.021148</v>
      </c>
      <c r="G87" s="50">
        <v>762.56391140562</v>
      </c>
      <c r="H87" s="51">
        <v>313.45560932871626</v>
      </c>
      <c r="I87" s="35"/>
      <c r="J87" s="35"/>
      <c r="K87" s="42"/>
      <c r="L87" s="43"/>
      <c r="M87" s="43"/>
      <c r="N87" s="43"/>
    </row>
    <row r="88" spans="1:14" s="26" customFormat="1" ht="12.75" customHeight="1">
      <c r="A88" s="48" t="s">
        <v>160</v>
      </c>
      <c r="B88" s="58" t="s">
        <v>161</v>
      </c>
      <c r="C88" s="143">
        <v>129.962735</v>
      </c>
      <c r="D88" s="184">
        <v>185.675074</v>
      </c>
      <c r="E88" s="143">
        <v>166.491072</v>
      </c>
      <c r="F88" s="144">
        <v>240.940116</v>
      </c>
      <c r="G88" s="50">
        <v>128.10677768515723</v>
      </c>
      <c r="H88" s="51">
        <v>129.7643839904973</v>
      </c>
      <c r="I88" s="35"/>
      <c r="J88" s="35"/>
      <c r="K88" s="42"/>
      <c r="L88" s="43"/>
      <c r="M88" s="43"/>
      <c r="N88" s="43"/>
    </row>
    <row r="89" spans="1:14" s="26" customFormat="1" ht="12.75" customHeight="1">
      <c r="A89" s="48" t="s">
        <v>162</v>
      </c>
      <c r="B89" s="58" t="s">
        <v>163</v>
      </c>
      <c r="C89" s="143">
        <v>1.121019</v>
      </c>
      <c r="D89" s="184">
        <v>0.672303</v>
      </c>
      <c r="E89" s="143">
        <v>1.754016</v>
      </c>
      <c r="F89" s="144">
        <v>1.290512</v>
      </c>
      <c r="G89" s="50">
        <v>156.46621511321396</v>
      </c>
      <c r="H89" s="51">
        <v>191.95392553655125</v>
      </c>
      <c r="I89" s="35"/>
      <c r="J89" s="35"/>
      <c r="K89" s="42"/>
      <c r="L89" s="43"/>
      <c r="M89" s="43"/>
      <c r="N89" s="43"/>
    </row>
    <row r="90" spans="1:14" s="26" customFormat="1" ht="12.75" customHeight="1">
      <c r="A90" s="48" t="s">
        <v>164</v>
      </c>
      <c r="B90" s="58" t="s">
        <v>165</v>
      </c>
      <c r="C90" s="143">
        <v>28.239524</v>
      </c>
      <c r="D90" s="184">
        <v>17.080228</v>
      </c>
      <c r="E90" s="143">
        <v>32.035851</v>
      </c>
      <c r="F90" s="144">
        <v>14.301289</v>
      </c>
      <c r="G90" s="50">
        <v>113.4433108716705</v>
      </c>
      <c r="H90" s="51">
        <v>83.73008252583045</v>
      </c>
      <c r="I90" s="35"/>
      <c r="J90" s="35"/>
      <c r="K90" s="42"/>
      <c r="L90" s="43"/>
      <c r="M90" s="43"/>
      <c r="N90" s="43"/>
    </row>
    <row r="91" spans="1:14" s="26" customFormat="1" ht="12.75" customHeight="1">
      <c r="A91" s="59" t="s">
        <v>166</v>
      </c>
      <c r="B91" s="60" t="s">
        <v>167</v>
      </c>
      <c r="C91" s="148">
        <v>10.696567</v>
      </c>
      <c r="D91" s="185">
        <v>4.888563</v>
      </c>
      <c r="E91" s="148">
        <v>23.056252</v>
      </c>
      <c r="F91" s="149">
        <v>8.412342</v>
      </c>
      <c r="G91" s="61">
        <v>215.54814736354197</v>
      </c>
      <c r="H91" s="62">
        <v>172.08210265470652</v>
      </c>
      <c r="I91" s="35"/>
      <c r="J91" s="35"/>
      <c r="K91" s="42"/>
      <c r="L91" s="43"/>
      <c r="M91" s="43"/>
      <c r="N91" s="43"/>
    </row>
    <row r="92" spans="1:14" s="26" customFormat="1" ht="12.75" customHeight="1">
      <c r="A92" s="63" t="s">
        <v>168</v>
      </c>
      <c r="B92" s="64" t="s">
        <v>169</v>
      </c>
      <c r="C92" s="150">
        <v>3.620925</v>
      </c>
      <c r="D92" s="186">
        <v>2.733502</v>
      </c>
      <c r="E92" s="150">
        <v>5.126487</v>
      </c>
      <c r="F92" s="145">
        <v>3.472732</v>
      </c>
      <c r="G92" s="65">
        <v>141.57948590484474</v>
      </c>
      <c r="H92" s="66">
        <v>127.04333122858516</v>
      </c>
      <c r="I92" s="35"/>
      <c r="J92" s="35"/>
      <c r="K92" s="42"/>
      <c r="L92" s="43"/>
      <c r="M92" s="43"/>
      <c r="N92" s="43"/>
    </row>
    <row r="93" spans="1:14" s="26" customFormat="1" ht="12.75" customHeight="1">
      <c r="A93" s="48" t="s">
        <v>170</v>
      </c>
      <c r="B93" s="58" t="s">
        <v>171</v>
      </c>
      <c r="C93" s="143">
        <v>56.508034</v>
      </c>
      <c r="D93" s="184">
        <v>23.388919</v>
      </c>
      <c r="E93" s="143">
        <v>72.798416</v>
      </c>
      <c r="F93" s="144">
        <v>25.630719</v>
      </c>
      <c r="G93" s="50">
        <v>128.82843526285131</v>
      </c>
      <c r="H93" s="51">
        <v>109.58488077195871</v>
      </c>
      <c r="I93" s="35"/>
      <c r="J93" s="35"/>
      <c r="K93" s="42"/>
      <c r="L93" s="43"/>
      <c r="M93" s="43"/>
      <c r="N93" s="43"/>
    </row>
    <row r="94" spans="1:14" s="26" customFormat="1" ht="12.75" customHeight="1">
      <c r="A94" s="48" t="s">
        <v>172</v>
      </c>
      <c r="B94" s="58" t="s">
        <v>173</v>
      </c>
      <c r="C94" s="143">
        <v>137.744834</v>
      </c>
      <c r="D94" s="184">
        <v>154.328232</v>
      </c>
      <c r="E94" s="143">
        <v>153.763045</v>
      </c>
      <c r="F94" s="144">
        <v>143.539018</v>
      </c>
      <c r="G94" s="50">
        <v>111.62890145121523</v>
      </c>
      <c r="H94" s="51">
        <v>93.00891751290197</v>
      </c>
      <c r="I94" s="35"/>
      <c r="J94" s="35"/>
      <c r="K94" s="42"/>
      <c r="L94" s="43"/>
      <c r="M94" s="43"/>
      <c r="N94" s="43"/>
    </row>
    <row r="95" spans="1:14" s="26" customFormat="1" ht="12.75" customHeight="1">
      <c r="A95" s="48" t="s">
        <v>174</v>
      </c>
      <c r="B95" s="58" t="s">
        <v>175</v>
      </c>
      <c r="C95" s="143">
        <v>1365.328132</v>
      </c>
      <c r="D95" s="184">
        <v>1392.313109</v>
      </c>
      <c r="E95" s="143">
        <v>1748.702439</v>
      </c>
      <c r="F95" s="144">
        <v>1928.249562</v>
      </c>
      <c r="G95" s="50">
        <v>128.07927984596745</v>
      </c>
      <c r="H95" s="51">
        <v>138.49252366695916</v>
      </c>
      <c r="I95" s="35"/>
      <c r="J95" s="35"/>
      <c r="K95" s="42"/>
      <c r="L95" s="43"/>
      <c r="M95" s="43"/>
      <c r="N95" s="43"/>
    </row>
    <row r="96" spans="1:14" s="26" customFormat="1" ht="12.75" customHeight="1">
      <c r="A96" s="48" t="s">
        <v>176</v>
      </c>
      <c r="B96" s="58" t="s">
        <v>177</v>
      </c>
      <c r="C96" s="143">
        <v>2682.477319</v>
      </c>
      <c r="D96" s="184">
        <v>3398.822356</v>
      </c>
      <c r="E96" s="143">
        <v>3094.425165</v>
      </c>
      <c r="F96" s="144">
        <v>3596.072381</v>
      </c>
      <c r="G96" s="50">
        <v>115.35699269783835</v>
      </c>
      <c r="H96" s="51">
        <v>105.80348145150307</v>
      </c>
      <c r="I96" s="35"/>
      <c r="J96" s="35"/>
      <c r="K96" s="42"/>
      <c r="L96" s="43"/>
      <c r="M96" s="43"/>
      <c r="N96" s="43"/>
    </row>
    <row r="97" spans="1:14" s="26" customFormat="1" ht="12.75" customHeight="1">
      <c r="A97" s="48" t="s">
        <v>178</v>
      </c>
      <c r="B97" s="58" t="s">
        <v>179</v>
      </c>
      <c r="C97" s="143">
        <v>42.454183</v>
      </c>
      <c r="D97" s="184">
        <v>101.149419</v>
      </c>
      <c r="E97" s="143">
        <v>52.884775</v>
      </c>
      <c r="F97" s="144">
        <v>97.757474</v>
      </c>
      <c r="G97" s="50">
        <v>124.5690560103347</v>
      </c>
      <c r="H97" s="51">
        <v>96.64659962110115</v>
      </c>
      <c r="I97" s="35"/>
      <c r="J97" s="35"/>
      <c r="K97" s="42"/>
      <c r="L97" s="43"/>
      <c r="M97" s="43"/>
      <c r="N97" s="43"/>
    </row>
    <row r="98" spans="1:14" s="26" customFormat="1" ht="12.75" customHeight="1">
      <c r="A98" s="48" t="s">
        <v>180</v>
      </c>
      <c r="B98" s="58" t="s">
        <v>181</v>
      </c>
      <c r="C98" s="143">
        <v>1710.061896</v>
      </c>
      <c r="D98" s="184">
        <v>3033.286338</v>
      </c>
      <c r="E98" s="143">
        <v>2011.467497</v>
      </c>
      <c r="F98" s="144">
        <v>3967.239331</v>
      </c>
      <c r="G98" s="50">
        <v>117.62542055963104</v>
      </c>
      <c r="H98" s="51">
        <v>130.7901361404543</v>
      </c>
      <c r="I98" s="35"/>
      <c r="J98" s="35"/>
      <c r="K98" s="42"/>
      <c r="L98" s="43"/>
      <c r="M98" s="43"/>
      <c r="N98" s="43"/>
    </row>
    <row r="99" spans="1:14" s="26" customFormat="1" ht="12.75" customHeight="1">
      <c r="A99" s="48" t="s">
        <v>182</v>
      </c>
      <c r="B99" s="58" t="s">
        <v>183</v>
      </c>
      <c r="C99" s="143">
        <v>29.412726</v>
      </c>
      <c r="D99" s="184">
        <v>23.078609</v>
      </c>
      <c r="E99" s="143">
        <v>43.577843</v>
      </c>
      <c r="F99" s="144">
        <v>7.71673</v>
      </c>
      <c r="G99" s="50">
        <v>148.15982374432076</v>
      </c>
      <c r="H99" s="51">
        <v>33.4367205579851</v>
      </c>
      <c r="I99" s="35"/>
      <c r="J99" s="35"/>
      <c r="K99" s="42"/>
      <c r="L99" s="43"/>
      <c r="M99" s="43"/>
      <c r="N99" s="43"/>
    </row>
    <row r="100" spans="1:14" s="26" customFormat="1" ht="12.75" customHeight="1">
      <c r="A100" s="48" t="s">
        <v>184</v>
      </c>
      <c r="B100" s="58" t="s">
        <v>185</v>
      </c>
      <c r="C100" s="143">
        <v>0.612952</v>
      </c>
      <c r="D100" s="184">
        <v>21.285018</v>
      </c>
      <c r="E100" s="143">
        <v>1.071751</v>
      </c>
      <c r="F100" s="144">
        <v>0.951692</v>
      </c>
      <c r="G100" s="50">
        <v>174.8507224056696</v>
      </c>
      <c r="H100" s="51">
        <v>4.471182500291989</v>
      </c>
      <c r="I100" s="35"/>
      <c r="J100" s="35"/>
      <c r="K100" s="42"/>
      <c r="L100" s="43"/>
      <c r="M100" s="43"/>
      <c r="N100" s="43"/>
    </row>
    <row r="101" spans="1:14" s="26" customFormat="1" ht="12.75" customHeight="1">
      <c r="A101" s="52" t="s">
        <v>186</v>
      </c>
      <c r="B101" s="67" t="s">
        <v>187</v>
      </c>
      <c r="C101" s="146">
        <v>463.217922</v>
      </c>
      <c r="D101" s="182">
        <v>134.646664</v>
      </c>
      <c r="E101" s="146">
        <v>517.125768</v>
      </c>
      <c r="F101" s="147">
        <v>168.920623</v>
      </c>
      <c r="G101" s="54">
        <v>111.63768572840323</v>
      </c>
      <c r="H101" s="55">
        <v>125.45474056453416</v>
      </c>
      <c r="I101" s="35"/>
      <c r="J101" s="35"/>
      <c r="K101" s="42"/>
      <c r="L101" s="43"/>
      <c r="M101" s="43"/>
      <c r="N101" s="43"/>
    </row>
    <row r="102" spans="1:14" s="26" customFormat="1" ht="12.75" customHeight="1">
      <c r="A102" s="44" t="s">
        <v>188</v>
      </c>
      <c r="B102" s="68" t="s">
        <v>189</v>
      </c>
      <c r="C102" s="141">
        <v>7.992196</v>
      </c>
      <c r="D102" s="183">
        <v>3.290471</v>
      </c>
      <c r="E102" s="141">
        <v>7.301982</v>
      </c>
      <c r="F102" s="142">
        <v>3.554335</v>
      </c>
      <c r="G102" s="57">
        <v>91.36390048492305</v>
      </c>
      <c r="H102" s="47">
        <v>108.01903435708749</v>
      </c>
      <c r="I102" s="35"/>
      <c r="J102" s="35"/>
      <c r="K102" s="42"/>
      <c r="L102" s="43"/>
      <c r="M102" s="43"/>
      <c r="N102" s="43"/>
    </row>
    <row r="103" spans="1:14" s="26" customFormat="1" ht="12.75" customHeight="1">
      <c r="A103" s="48" t="s">
        <v>190</v>
      </c>
      <c r="B103" s="58" t="s">
        <v>191</v>
      </c>
      <c r="C103" s="143">
        <v>1.305805</v>
      </c>
      <c r="D103" s="184">
        <v>0.528524</v>
      </c>
      <c r="E103" s="143">
        <v>1.413036</v>
      </c>
      <c r="F103" s="144">
        <v>0.715278</v>
      </c>
      <c r="G103" s="50">
        <v>108.21186930667288</v>
      </c>
      <c r="H103" s="51">
        <v>135.33500843859503</v>
      </c>
      <c r="I103" s="35"/>
      <c r="J103" s="35"/>
      <c r="K103" s="42"/>
      <c r="L103" s="43"/>
      <c r="M103" s="43"/>
      <c r="N103" s="43"/>
    </row>
    <row r="104" spans="1:14" s="26" customFormat="1" ht="12.75" customHeight="1">
      <c r="A104" s="48" t="s">
        <v>192</v>
      </c>
      <c r="B104" s="58" t="s">
        <v>193</v>
      </c>
      <c r="C104" s="143">
        <v>4.535483</v>
      </c>
      <c r="D104" s="184">
        <v>2.600817</v>
      </c>
      <c r="E104" s="143">
        <v>2.14483</v>
      </c>
      <c r="F104" s="144">
        <v>4.441898</v>
      </c>
      <c r="G104" s="50">
        <v>47.29000196891929</v>
      </c>
      <c r="H104" s="51">
        <v>170.78856374746857</v>
      </c>
      <c r="I104" s="35"/>
      <c r="J104" s="35"/>
      <c r="K104" s="42"/>
      <c r="L104" s="43"/>
      <c r="M104" s="43"/>
      <c r="N104" s="43"/>
    </row>
    <row r="105" spans="1:14" s="26" customFormat="1" ht="12.75" customHeight="1">
      <c r="A105" s="48" t="s">
        <v>194</v>
      </c>
      <c r="B105" s="58" t="s">
        <v>195</v>
      </c>
      <c r="C105" s="143">
        <v>202.295255</v>
      </c>
      <c r="D105" s="184">
        <v>321.9943</v>
      </c>
      <c r="E105" s="143">
        <v>238.241884</v>
      </c>
      <c r="F105" s="144">
        <v>332.399724</v>
      </c>
      <c r="G105" s="50">
        <v>117.76938811540587</v>
      </c>
      <c r="H105" s="51">
        <v>103.23155534119704</v>
      </c>
      <c r="I105" s="35"/>
      <c r="J105" s="35"/>
      <c r="K105" s="42"/>
      <c r="L105" s="43"/>
      <c r="M105" s="43"/>
      <c r="N105" s="43"/>
    </row>
    <row r="106" spans="1:14" s="26" customFormat="1" ht="12.75" customHeight="1">
      <c r="A106" s="48" t="s">
        <v>196</v>
      </c>
      <c r="B106" s="58" t="s">
        <v>197</v>
      </c>
      <c r="C106" s="143">
        <v>56.070298</v>
      </c>
      <c r="D106" s="184">
        <v>61.609737</v>
      </c>
      <c r="E106" s="143">
        <v>68.298132</v>
      </c>
      <c r="F106" s="144">
        <v>61.022062</v>
      </c>
      <c r="G106" s="50">
        <v>121.80804175501261</v>
      </c>
      <c r="H106" s="51">
        <v>99.04613291889234</v>
      </c>
      <c r="I106" s="35"/>
      <c r="J106" s="35"/>
      <c r="K106" s="42"/>
      <c r="L106" s="43"/>
      <c r="M106" s="43"/>
      <c r="N106" s="43"/>
    </row>
    <row r="107" spans="1:14" s="26" customFormat="1" ht="12.75" customHeight="1">
      <c r="A107" s="48" t="s">
        <v>198</v>
      </c>
      <c r="B107" s="58" t="s">
        <v>199</v>
      </c>
      <c r="C107" s="143">
        <v>35.946171</v>
      </c>
      <c r="D107" s="184">
        <v>29.781902</v>
      </c>
      <c r="E107" s="143">
        <v>38.313877</v>
      </c>
      <c r="F107" s="144">
        <v>31.658565</v>
      </c>
      <c r="G107" s="50">
        <v>106.58681003882164</v>
      </c>
      <c r="H107" s="51">
        <v>106.30135375504224</v>
      </c>
      <c r="I107" s="35"/>
      <c r="J107" s="35"/>
      <c r="K107" s="42"/>
      <c r="L107" s="43"/>
      <c r="M107" s="43"/>
      <c r="N107" s="43"/>
    </row>
    <row r="108" spans="1:14" s="26" customFormat="1" ht="12.75" customHeight="1">
      <c r="A108" s="48" t="s">
        <v>200</v>
      </c>
      <c r="B108" s="58" t="s">
        <v>201</v>
      </c>
      <c r="C108" s="143">
        <v>0.199831</v>
      </c>
      <c r="D108" s="184">
        <v>0.125264</v>
      </c>
      <c r="E108" s="143">
        <v>0.500713</v>
      </c>
      <c r="F108" s="144">
        <v>0.14228</v>
      </c>
      <c r="G108" s="50">
        <v>250.5682301544805</v>
      </c>
      <c r="H108" s="51">
        <v>113.58411035892195</v>
      </c>
      <c r="I108" s="35"/>
      <c r="J108" s="35"/>
      <c r="K108" s="42"/>
      <c r="L108" s="43"/>
      <c r="M108" s="43"/>
      <c r="N108" s="43"/>
    </row>
    <row r="109" spans="1:14" s="26" customFormat="1" ht="12.75" customHeight="1">
      <c r="A109" s="52">
        <v>98</v>
      </c>
      <c r="B109" s="58" t="s">
        <v>204</v>
      </c>
      <c r="C109" s="143">
        <v>0</v>
      </c>
      <c r="D109" s="184">
        <v>0.295604</v>
      </c>
      <c r="E109" s="143">
        <v>1.276642</v>
      </c>
      <c r="F109" s="144">
        <v>0.168</v>
      </c>
      <c r="G109" s="50">
        <v>0</v>
      </c>
      <c r="H109" s="51">
        <v>56.83278981339901</v>
      </c>
      <c r="I109" s="35"/>
      <c r="J109" s="35"/>
      <c r="K109" s="42"/>
      <c r="L109" s="43"/>
      <c r="M109" s="43"/>
      <c r="N109" s="43"/>
    </row>
    <row r="110" spans="1:14" s="26" customFormat="1" ht="12.75" customHeight="1">
      <c r="A110" s="59">
        <v>99</v>
      </c>
      <c r="B110" s="60" t="s">
        <v>202</v>
      </c>
      <c r="C110" s="148">
        <v>26.931482</v>
      </c>
      <c r="D110" s="185">
        <v>10.047469</v>
      </c>
      <c r="E110" s="148">
        <v>27.262252</v>
      </c>
      <c r="F110" s="149">
        <v>9.774419</v>
      </c>
      <c r="G110" s="61">
        <v>101.22819085856472</v>
      </c>
      <c r="H110" s="62">
        <v>97.28240017461114</v>
      </c>
      <c r="I110" s="35"/>
      <c r="J110" s="35"/>
      <c r="K110" s="42"/>
      <c r="L110" s="43"/>
      <c r="M110" s="43"/>
      <c r="N110" s="43"/>
    </row>
    <row r="111" spans="1:10" ht="12.75">
      <c r="A111" s="70"/>
      <c r="B111" s="70"/>
      <c r="C111" s="70"/>
      <c r="D111" s="70"/>
      <c r="I111" s="72"/>
      <c r="J111" s="72"/>
    </row>
    <row r="112" spans="1:8" s="73" customFormat="1" ht="21" customHeight="1">
      <c r="A112" s="190" t="s">
        <v>225</v>
      </c>
      <c r="B112" s="190"/>
      <c r="C112" s="190"/>
      <c r="D112" s="190"/>
      <c r="E112" s="190"/>
      <c r="F112" s="190"/>
      <c r="G112" s="190"/>
      <c r="H112" s="190"/>
    </row>
    <row r="113" s="73" customFormat="1" ht="11.25">
      <c r="A113" s="73" t="s">
        <v>203</v>
      </c>
    </row>
  </sheetData>
  <sheetProtection/>
  <mergeCells count="3">
    <mergeCell ref="A112:H112"/>
    <mergeCell ref="C8:D8"/>
    <mergeCell ref="E8:F8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32" sqref="M32"/>
    </sheetView>
  </sheetViews>
  <sheetFormatPr defaultColWidth="9.00390625" defaultRowHeight="12.75"/>
  <cols>
    <col min="1" max="1" width="3.125" style="74" customWidth="1"/>
    <col min="2" max="2" width="41.75390625" style="8" customWidth="1"/>
    <col min="3" max="7" width="10.125" style="72" customWidth="1"/>
    <col min="8" max="9" width="10.125" style="102" customWidth="1"/>
    <col min="10" max="10" width="8.00390625" style="84" bestFit="1" customWidth="1"/>
    <col min="11" max="12" width="6.75390625" style="71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3"/>
      <c r="D1" s="83"/>
      <c r="E1" s="84"/>
      <c r="F1" s="84"/>
      <c r="G1" s="85"/>
      <c r="H1" s="85"/>
      <c r="I1" s="85"/>
      <c r="J1" s="83"/>
      <c r="K1" s="5"/>
      <c r="L1" s="6"/>
      <c r="M1" s="7"/>
      <c r="N1" s="7"/>
    </row>
    <row r="2" spans="1:14" ht="15" customHeight="1">
      <c r="A2" s="10" t="s">
        <v>1</v>
      </c>
      <c r="B2" s="2"/>
      <c r="C2" s="83"/>
      <c r="D2" s="83"/>
      <c r="E2" s="86"/>
      <c r="F2" s="97"/>
      <c r="G2" s="87"/>
      <c r="H2" s="125"/>
      <c r="I2" s="125"/>
      <c r="J2" s="83"/>
      <c r="K2" s="13"/>
      <c r="L2" s="14"/>
      <c r="M2" s="15"/>
      <c r="N2" s="15"/>
    </row>
    <row r="3" spans="1:14" ht="18" customHeight="1">
      <c r="A3" s="10"/>
      <c r="B3" s="2"/>
      <c r="C3" s="83"/>
      <c r="D3" s="83"/>
      <c r="E3" s="86"/>
      <c r="F3" s="97"/>
      <c r="G3" s="87"/>
      <c r="H3" s="125"/>
      <c r="I3" s="125"/>
      <c r="J3" s="83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apríl 2011  (a rovnaké obdobie roku 2010)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6"/>
      <c r="D6" s="86"/>
      <c r="E6" s="86"/>
      <c r="F6" s="97"/>
      <c r="G6" s="124" t="s">
        <v>219</v>
      </c>
      <c r="H6" s="88"/>
      <c r="I6" s="88"/>
      <c r="J6" s="86"/>
      <c r="K6" s="3"/>
      <c r="L6" s="14"/>
      <c r="M6" s="15"/>
      <c r="N6" s="15"/>
    </row>
    <row r="7" spans="1:14" ht="6" customHeight="1">
      <c r="A7" s="22"/>
      <c r="B7" s="11"/>
      <c r="C7" s="86"/>
      <c r="D7" s="86"/>
      <c r="E7" s="86"/>
      <c r="F7" s="97"/>
      <c r="G7" s="89"/>
      <c r="H7" s="98"/>
      <c r="I7" s="98"/>
      <c r="J7" s="86"/>
      <c r="K7" s="3"/>
      <c r="L7" s="3"/>
      <c r="M7" s="15"/>
      <c r="N7" s="15"/>
    </row>
    <row r="8" spans="1:12" s="26" customFormat="1" ht="12.75" customHeight="1">
      <c r="A8" s="24" t="s">
        <v>3</v>
      </c>
      <c r="B8" s="75" t="s">
        <v>4</v>
      </c>
      <c r="C8" s="193" t="str">
        <f>SR_HS2!C8</f>
        <v>jan. - apr. 2010</v>
      </c>
      <c r="D8" s="196"/>
      <c r="E8" s="193" t="str">
        <f>SR_HS2!E8</f>
        <v>jan. - apr. 2011</v>
      </c>
      <c r="F8" s="194"/>
      <c r="G8" s="194"/>
      <c r="H8" s="195"/>
      <c r="I8" s="126" t="s">
        <v>221</v>
      </c>
      <c r="J8" s="121"/>
      <c r="K8" s="76" t="s">
        <v>220</v>
      </c>
      <c r="L8" s="25"/>
    </row>
    <row r="9" spans="1:12" s="26" customFormat="1" ht="12.75">
      <c r="A9" s="27" t="s">
        <v>5</v>
      </c>
      <c r="B9" s="28"/>
      <c r="C9" s="93" t="s">
        <v>6</v>
      </c>
      <c r="D9" s="94" t="s">
        <v>7</v>
      </c>
      <c r="E9" s="93" t="s">
        <v>6</v>
      </c>
      <c r="F9" s="119" t="s">
        <v>210</v>
      </c>
      <c r="G9" s="96" t="s">
        <v>7</v>
      </c>
      <c r="H9" s="119" t="s">
        <v>210</v>
      </c>
      <c r="I9" s="95" t="s">
        <v>209</v>
      </c>
      <c r="J9" s="122"/>
      <c r="K9" s="93" t="s">
        <v>6</v>
      </c>
      <c r="L9" s="94" t="s">
        <v>7</v>
      </c>
    </row>
    <row r="10" spans="1:12" s="26" customFormat="1" ht="6.75" customHeight="1">
      <c r="A10" s="29"/>
      <c r="B10" s="29"/>
      <c r="C10" s="30"/>
      <c r="D10" s="31"/>
      <c r="E10" s="30"/>
      <c r="F10" s="30"/>
      <c r="G10" s="31"/>
      <c r="H10" s="99"/>
      <c r="I10" s="99"/>
      <c r="J10" s="128"/>
      <c r="K10" s="30"/>
      <c r="L10" s="30"/>
    </row>
    <row r="11" spans="1:18" s="37" customFormat="1" ht="12.75" customHeight="1">
      <c r="A11" s="32"/>
      <c r="B11" s="33" t="s">
        <v>8</v>
      </c>
      <c r="C11" s="139">
        <f>SR_HS2!C11</f>
        <v>14094.752161</v>
      </c>
      <c r="D11" s="140">
        <f>SR_HS2!D11</f>
        <v>14553.964182000003</v>
      </c>
      <c r="E11" s="139">
        <f>SR_HS2!E11</f>
        <v>17296.08575900001</v>
      </c>
      <c r="F11" s="120">
        <v>1</v>
      </c>
      <c r="G11" s="132">
        <f>SR_HS2!F11</f>
        <v>17718.793887000003</v>
      </c>
      <c r="H11" s="120">
        <v>1</v>
      </c>
      <c r="I11" s="189">
        <f>G11-E11</f>
        <v>422.70812799999476</v>
      </c>
      <c r="J11" s="134">
        <f>SUM(J14:J23)</f>
        <v>2362.8288899999993</v>
      </c>
      <c r="K11" s="34">
        <f>SR_HS2!G11</f>
        <v>122.71294707017309</v>
      </c>
      <c r="L11" s="34">
        <f>SR_HS2!H11</f>
        <v>121.74548229900269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77"/>
      <c r="B12" s="36"/>
      <c r="C12" s="130"/>
      <c r="D12" s="131"/>
      <c r="E12" s="130"/>
      <c r="F12" s="90"/>
      <c r="G12" s="131"/>
      <c r="H12" s="100"/>
      <c r="I12" s="133"/>
      <c r="J12" s="135"/>
      <c r="K12" s="78"/>
      <c r="L12" s="78"/>
      <c r="M12" s="35"/>
      <c r="N12" s="35"/>
      <c r="O12" s="36"/>
      <c r="P12" s="36"/>
      <c r="Q12" s="36"/>
      <c r="R12" s="36"/>
    </row>
    <row r="13" spans="1:18" s="26" customFormat="1" ht="13.5" customHeight="1">
      <c r="A13" s="79" t="s">
        <v>205</v>
      </c>
      <c r="B13" s="80" t="s">
        <v>206</v>
      </c>
      <c r="C13" s="171" t="s">
        <v>212</v>
      </c>
      <c r="D13" s="172" t="s">
        <v>213</v>
      </c>
      <c r="E13" s="173" t="s">
        <v>214</v>
      </c>
      <c r="F13" s="174" t="s">
        <v>215</v>
      </c>
      <c r="G13" s="175" t="s">
        <v>216</v>
      </c>
      <c r="H13" s="174" t="s">
        <v>217</v>
      </c>
      <c r="I13" s="176" t="s">
        <v>218</v>
      </c>
      <c r="J13" s="177" t="s">
        <v>211</v>
      </c>
      <c r="K13" s="178" t="s">
        <v>207</v>
      </c>
      <c r="L13" s="178" t="s">
        <v>208</v>
      </c>
      <c r="M13" s="35"/>
      <c r="N13" s="35"/>
      <c r="O13" s="42"/>
      <c r="P13" s="43"/>
      <c r="Q13" s="43"/>
      <c r="R13" s="43"/>
    </row>
    <row r="14" spans="1:18" s="26" customFormat="1" ht="12.75" customHeight="1">
      <c r="A14" s="44" t="str">
        <f>SR_HS2!A96</f>
        <v>85</v>
      </c>
      <c r="B14" s="68" t="str">
        <f>SR_HS2!B96</f>
        <v>  Elektrické stroje, prístroje a zariadenia a ich časti a súčasti</v>
      </c>
      <c r="C14" s="141">
        <f>SR_HS2!C96</f>
        <v>2682.477319</v>
      </c>
      <c r="D14" s="151">
        <f>SR_HS2!D96</f>
        <v>3398.822356</v>
      </c>
      <c r="E14" s="152">
        <f>SR_HS2!E96</f>
        <v>3094.425165</v>
      </c>
      <c r="F14" s="105">
        <f aca="true" t="shared" si="0" ref="F14:F45">E14/$E$11*100</f>
        <v>17.890898600510337</v>
      </c>
      <c r="G14" s="142">
        <f>SR_HS2!F96</f>
        <v>3596.072381</v>
      </c>
      <c r="H14" s="110">
        <f aca="true" t="shared" si="1" ref="H14:H45">G14/$G$11*100</f>
        <v>20.2952435923891</v>
      </c>
      <c r="I14" s="166">
        <f aca="true" t="shared" si="2" ref="I14:I45">G14-E14</f>
        <v>501.64721599999984</v>
      </c>
      <c r="J14" s="136">
        <f aca="true" t="shared" si="3" ref="J14:J45">E14-C14</f>
        <v>411.947846</v>
      </c>
      <c r="K14" s="113">
        <f>SR_HS2!G96</f>
        <v>115.35699269783835</v>
      </c>
      <c r="L14" s="47">
        <f>SR_HS2!H96</f>
        <v>105.80348145150307</v>
      </c>
      <c r="M14" s="35"/>
      <c r="N14" s="35"/>
      <c r="O14" s="42"/>
      <c r="P14" s="43"/>
      <c r="Q14" s="43"/>
      <c r="R14" s="43"/>
    </row>
    <row r="15" spans="1:18" s="26" customFormat="1" ht="12.75" customHeight="1">
      <c r="A15" s="48" t="str">
        <f>SR_HS2!A98</f>
        <v>87</v>
      </c>
      <c r="B15" s="58" t="str">
        <f>SR_HS2!B98</f>
        <v>  Vozidlá, iné ako koľajové, ich časti a príslušenstvo</v>
      </c>
      <c r="C15" s="143">
        <f>SR_HS2!C98</f>
        <v>1710.061896</v>
      </c>
      <c r="D15" s="153">
        <f>SR_HS2!D98</f>
        <v>3033.286338</v>
      </c>
      <c r="E15" s="154">
        <f>SR_HS2!E98</f>
        <v>2011.467497</v>
      </c>
      <c r="F15" s="179">
        <f t="shared" si="0"/>
        <v>11.62961102891927</v>
      </c>
      <c r="G15" s="144">
        <f>SR_HS2!F98</f>
        <v>3967.239331</v>
      </c>
      <c r="H15" s="180">
        <f t="shared" si="1"/>
        <v>22.390007786651328</v>
      </c>
      <c r="I15" s="167">
        <f t="shared" si="2"/>
        <v>1955.7718340000001</v>
      </c>
      <c r="J15" s="137">
        <f t="shared" si="3"/>
        <v>301.40560100000016</v>
      </c>
      <c r="K15" s="114">
        <f>SR_HS2!G98</f>
        <v>117.62542055963104</v>
      </c>
      <c r="L15" s="51">
        <f>SR_HS2!H98</f>
        <v>130.7901361404543</v>
      </c>
      <c r="M15" s="35"/>
      <c r="N15" s="35"/>
      <c r="O15" s="42"/>
      <c r="P15" s="43"/>
      <c r="Q15" s="43"/>
      <c r="R15" s="43"/>
    </row>
    <row r="16" spans="1:18" s="26" customFormat="1" ht="12.75" customHeight="1">
      <c r="A16" s="48" t="str">
        <f>SR_HS2!A95</f>
        <v>84</v>
      </c>
      <c r="B16" s="58" t="str">
        <f>SR_HS2!B95</f>
        <v>  Jadrové reaktory, kotly, stroje, prístroje, zariadenia; ich časti, súčasti</v>
      </c>
      <c r="C16" s="143">
        <f>SR_HS2!C95</f>
        <v>1365.328132</v>
      </c>
      <c r="D16" s="153">
        <f>SR_HS2!D95</f>
        <v>1392.313109</v>
      </c>
      <c r="E16" s="154">
        <f>SR_HS2!E95</f>
        <v>1748.702439</v>
      </c>
      <c r="F16" s="103">
        <f t="shared" si="0"/>
        <v>10.110394128278784</v>
      </c>
      <c r="G16" s="144">
        <f>SR_HS2!F95</f>
        <v>1928.249562</v>
      </c>
      <c r="H16" s="108">
        <f t="shared" si="1"/>
        <v>10.88251025604359</v>
      </c>
      <c r="I16" s="167">
        <f t="shared" si="2"/>
        <v>179.54712300000006</v>
      </c>
      <c r="J16" s="137">
        <f t="shared" si="3"/>
        <v>383.3743069999998</v>
      </c>
      <c r="K16" s="114">
        <f>SR_HS2!G95</f>
        <v>128.07927984596745</v>
      </c>
      <c r="L16" s="51">
        <f>SR_HS2!H95</f>
        <v>138.49252366695916</v>
      </c>
      <c r="M16" s="35"/>
      <c r="N16" s="35"/>
      <c r="O16" s="42"/>
      <c r="P16" s="43"/>
      <c r="Q16" s="43"/>
      <c r="R16" s="43"/>
    </row>
    <row r="17" spans="1:18" s="26" customFormat="1" ht="12.75" customHeight="1">
      <c r="A17" s="48" t="str">
        <f>SR_HS2!A84</f>
        <v>72</v>
      </c>
      <c r="B17" s="58" t="str">
        <f>SR_HS2!B84</f>
        <v>  Železo a oceľ</v>
      </c>
      <c r="C17" s="143">
        <f>SR_HS2!C84</f>
        <v>484.145409</v>
      </c>
      <c r="D17" s="153">
        <f>SR_HS2!D84</f>
        <v>933.767066</v>
      </c>
      <c r="E17" s="154">
        <f>SR_HS2!E84</f>
        <v>669.736151</v>
      </c>
      <c r="F17" s="103">
        <f t="shared" si="0"/>
        <v>3.8721833386580147</v>
      </c>
      <c r="G17" s="144">
        <f>SR_HS2!F84</f>
        <v>1192.071848</v>
      </c>
      <c r="H17" s="108">
        <f t="shared" si="1"/>
        <v>6.727725688341598</v>
      </c>
      <c r="I17" s="167">
        <f t="shared" si="2"/>
        <v>522.3356970000001</v>
      </c>
      <c r="J17" s="137">
        <f t="shared" si="3"/>
        <v>185.59074199999998</v>
      </c>
      <c r="K17" s="114">
        <f>SR_HS2!G84</f>
        <v>138.33367797152857</v>
      </c>
      <c r="L17" s="51">
        <f>SR_HS2!H84</f>
        <v>127.66265714494583</v>
      </c>
      <c r="M17" s="35"/>
      <c r="N17" s="35"/>
      <c r="O17" s="42"/>
      <c r="P17" s="43"/>
      <c r="Q17" s="43"/>
      <c r="R17" s="43"/>
    </row>
    <row r="18" spans="1:18" s="26" customFormat="1" ht="12.75" customHeight="1">
      <c r="A18" s="48" t="str">
        <f>SR_HS2!A39</f>
        <v>27</v>
      </c>
      <c r="B18" s="58" t="str">
        <f>SR_HS2!B39</f>
        <v>  Nerastné palivá, minerálne oleje; bitúmenové látky; minerálne  vosky</v>
      </c>
      <c r="C18" s="143">
        <f>SR_HS2!C39</f>
        <v>1747.453725</v>
      </c>
      <c r="D18" s="153">
        <f>SR_HS2!D39</f>
        <v>649.429506</v>
      </c>
      <c r="E18" s="154">
        <f>SR_HS2!E39</f>
        <v>2485.456435</v>
      </c>
      <c r="F18" s="103">
        <f t="shared" si="0"/>
        <v>14.370051522823275</v>
      </c>
      <c r="G18" s="144">
        <f>SR_HS2!F39</f>
        <v>1099.176199</v>
      </c>
      <c r="H18" s="108">
        <f t="shared" si="1"/>
        <v>6.2034481918458795</v>
      </c>
      <c r="I18" s="167">
        <f t="shared" si="2"/>
        <v>-1386.280236</v>
      </c>
      <c r="J18" s="137">
        <f t="shared" si="3"/>
        <v>738.00271</v>
      </c>
      <c r="K18" s="114">
        <f>SR_HS2!G39</f>
        <v>142.23303309505377</v>
      </c>
      <c r="L18" s="51">
        <f>SR_HS2!H39</f>
        <v>169.25258074122675</v>
      </c>
      <c r="M18" s="35"/>
      <c r="N18" s="35"/>
      <c r="O18" s="42"/>
      <c r="P18" s="43"/>
      <c r="Q18" s="43"/>
      <c r="R18" s="43"/>
    </row>
    <row r="19" spans="1:18" s="26" customFormat="1" ht="12.75" customHeight="1">
      <c r="A19" s="48" t="str">
        <f>SR_HS2!A51</f>
        <v>39</v>
      </c>
      <c r="B19" s="58" t="str">
        <f>SR_HS2!B51</f>
        <v>  Plasty a výrobky z nich</v>
      </c>
      <c r="C19" s="143">
        <f>SR_HS2!C51</f>
        <v>590.734637</v>
      </c>
      <c r="D19" s="153">
        <f>SR_HS2!D51</f>
        <v>470.787722</v>
      </c>
      <c r="E19" s="154">
        <f>SR_HS2!E51</f>
        <v>648.496102</v>
      </c>
      <c r="F19" s="103">
        <f t="shared" si="0"/>
        <v>3.74938070402753</v>
      </c>
      <c r="G19" s="144">
        <f>SR_HS2!F51</f>
        <v>609.721207</v>
      </c>
      <c r="H19" s="108">
        <f t="shared" si="1"/>
        <v>3.4410988179468736</v>
      </c>
      <c r="I19" s="167">
        <f t="shared" si="2"/>
        <v>-38.7748949999999</v>
      </c>
      <c r="J19" s="137">
        <f t="shared" si="3"/>
        <v>57.76146499999993</v>
      </c>
      <c r="K19" s="114">
        <f>SR_HS2!G51</f>
        <v>109.77790388140045</v>
      </c>
      <c r="L19" s="51">
        <f>SR_HS2!H51</f>
        <v>129.51085563781973</v>
      </c>
      <c r="M19" s="35"/>
      <c r="N19" s="35"/>
      <c r="O19" s="42"/>
      <c r="P19" s="43"/>
      <c r="Q19" s="43"/>
      <c r="R19" s="43"/>
    </row>
    <row r="20" spans="1:18" s="26" customFormat="1" ht="12.75" customHeight="1">
      <c r="A20" s="48" t="str">
        <f>SR_HS2!A85</f>
        <v>73</v>
      </c>
      <c r="B20" s="58" t="str">
        <f>SR_HS2!B85</f>
        <v>  Predmety zo železa alebo z ocele</v>
      </c>
      <c r="C20" s="143">
        <f>SR_HS2!C85</f>
        <v>378.111244</v>
      </c>
      <c r="D20" s="153">
        <f>SR_HS2!D85</f>
        <v>394.961174</v>
      </c>
      <c r="E20" s="154">
        <f>SR_HS2!E85</f>
        <v>482.973929</v>
      </c>
      <c r="F20" s="103">
        <f t="shared" si="0"/>
        <v>2.7923886116758228</v>
      </c>
      <c r="G20" s="144">
        <f>SR_HS2!F85</f>
        <v>488.400672</v>
      </c>
      <c r="H20" s="108">
        <f t="shared" si="1"/>
        <v>2.756399081758786</v>
      </c>
      <c r="I20" s="167">
        <f t="shared" si="2"/>
        <v>5.426742999999988</v>
      </c>
      <c r="J20" s="137">
        <f t="shared" si="3"/>
        <v>104.862685</v>
      </c>
      <c r="K20" s="114">
        <f>SR_HS2!G85</f>
        <v>127.73328925388951</v>
      </c>
      <c r="L20" s="51">
        <f>SR_HS2!H85</f>
        <v>123.65789453522333</v>
      </c>
      <c r="M20" s="35"/>
      <c r="N20" s="35"/>
      <c r="O20" s="42"/>
      <c r="P20" s="43"/>
      <c r="Q20" s="43"/>
      <c r="R20" s="43"/>
    </row>
    <row r="21" spans="1:18" s="26" customFormat="1" ht="12.75" customHeight="1">
      <c r="A21" s="48" t="str">
        <f>SR_HS2!A52</f>
        <v>40</v>
      </c>
      <c r="B21" s="58" t="str">
        <f>SR_HS2!B52</f>
        <v>  Kaučuk a výrobky z neho</v>
      </c>
      <c r="C21" s="143">
        <f>SR_HS2!C52</f>
        <v>237.396321</v>
      </c>
      <c r="D21" s="153">
        <f>SR_HS2!D52</f>
        <v>317.405971</v>
      </c>
      <c r="E21" s="154">
        <f>SR_HS2!E52</f>
        <v>355.428829</v>
      </c>
      <c r="F21" s="103">
        <f t="shared" si="0"/>
        <v>2.054966851763283</v>
      </c>
      <c r="G21" s="144">
        <f>SR_HS2!F52</f>
        <v>429.246507</v>
      </c>
      <c r="H21" s="108">
        <f t="shared" si="1"/>
        <v>2.4225492419940124</v>
      </c>
      <c r="I21" s="167">
        <f t="shared" si="2"/>
        <v>73.817678</v>
      </c>
      <c r="J21" s="137">
        <f t="shared" si="3"/>
        <v>118.032508</v>
      </c>
      <c r="K21" s="114">
        <f>SR_HS2!G52</f>
        <v>149.71960285770393</v>
      </c>
      <c r="L21" s="51">
        <f>SR_HS2!H52</f>
        <v>135.23580090432515</v>
      </c>
      <c r="M21" s="35"/>
      <c r="N21" s="35"/>
      <c r="O21" s="42"/>
      <c r="P21" s="43"/>
      <c r="Q21" s="43"/>
      <c r="R21" s="43"/>
    </row>
    <row r="22" spans="1:18" s="26" customFormat="1" ht="12.75" customHeight="1">
      <c r="A22" s="48" t="str">
        <f>SR_HS2!A105</f>
        <v>94</v>
      </c>
      <c r="B22" s="58" t="str">
        <f>SR_HS2!B105</f>
        <v>  Nábytok; posteľoviny; svietidlá; svetelné reklamy; montované stavby</v>
      </c>
      <c r="C22" s="143">
        <f>SR_HS2!C105</f>
        <v>202.295255</v>
      </c>
      <c r="D22" s="153">
        <f>SR_HS2!D105</f>
        <v>321.9943</v>
      </c>
      <c r="E22" s="154">
        <f>SR_HS2!E105</f>
        <v>238.241884</v>
      </c>
      <c r="F22" s="103">
        <f t="shared" si="0"/>
        <v>1.3774323700726967</v>
      </c>
      <c r="G22" s="145">
        <f>SR_HS2!F105</f>
        <v>332.399724</v>
      </c>
      <c r="H22" s="108">
        <f t="shared" si="1"/>
        <v>1.8759726317708134</v>
      </c>
      <c r="I22" s="168">
        <f t="shared" si="2"/>
        <v>94.15784</v>
      </c>
      <c r="J22" s="137">
        <f t="shared" si="3"/>
        <v>35.946629</v>
      </c>
      <c r="K22" s="114">
        <f>SR_HS2!G105</f>
        <v>117.76938811540587</v>
      </c>
      <c r="L22" s="51">
        <f>SR_HS2!H105</f>
        <v>103.23155534119704</v>
      </c>
      <c r="M22" s="35"/>
      <c r="N22" s="35"/>
      <c r="O22" s="42"/>
      <c r="P22" s="43"/>
      <c r="Q22" s="43"/>
      <c r="R22" s="43"/>
    </row>
    <row r="23" spans="1:18" s="26" customFormat="1" ht="12.75" customHeight="1">
      <c r="A23" s="52" t="str">
        <f>SR_HS2!A60</f>
        <v>48</v>
      </c>
      <c r="B23" s="67" t="str">
        <f>SR_HS2!B60</f>
        <v>  Papier, lepenka; výrobky z nich alebo z papierenských vláknin</v>
      </c>
      <c r="C23" s="146">
        <f>SR_HS2!C60</f>
        <v>178.842645</v>
      </c>
      <c r="D23" s="155">
        <f>SR_HS2!D60</f>
        <v>283.289438</v>
      </c>
      <c r="E23" s="156">
        <f>SR_HS2!E60</f>
        <v>204.747042</v>
      </c>
      <c r="F23" s="104">
        <f t="shared" si="0"/>
        <v>1.1837767507221106</v>
      </c>
      <c r="G23" s="147">
        <f>SR_HS2!F60</f>
        <v>292.709527</v>
      </c>
      <c r="H23" s="109">
        <f t="shared" si="1"/>
        <v>1.651972074773985</v>
      </c>
      <c r="I23" s="169">
        <f t="shared" si="2"/>
        <v>87.96248499999999</v>
      </c>
      <c r="J23" s="138">
        <f t="shared" si="3"/>
        <v>25.90439699999999</v>
      </c>
      <c r="K23" s="115">
        <f>SR_HS2!G60</f>
        <v>114.484463143564</v>
      </c>
      <c r="L23" s="55">
        <f>SR_HS2!H60</f>
        <v>103.32525245787664</v>
      </c>
      <c r="M23" s="35"/>
      <c r="N23" s="35"/>
      <c r="O23" s="42"/>
      <c r="P23" s="43"/>
      <c r="Q23" s="43"/>
      <c r="R23" s="43"/>
    </row>
    <row r="24" spans="1:18" s="26" customFormat="1" ht="12.75" customHeight="1">
      <c r="A24" s="44" t="str">
        <f>SR_HS2!A56</f>
        <v>44</v>
      </c>
      <c r="B24" s="68" t="str">
        <f>SR_HS2!B56</f>
        <v>  Drevo a výrobky z dreva; drevené uhlie</v>
      </c>
      <c r="C24" s="141">
        <f>SR_HS2!C56</f>
        <v>129.971708</v>
      </c>
      <c r="D24" s="151">
        <f>SR_HS2!D56</f>
        <v>225.159014</v>
      </c>
      <c r="E24" s="152">
        <f>SR_HS2!E56</f>
        <v>110.558278</v>
      </c>
      <c r="F24" s="105">
        <f t="shared" si="0"/>
        <v>0.6392098162584045</v>
      </c>
      <c r="G24" s="142">
        <f>SR_HS2!F56</f>
        <v>207.942516</v>
      </c>
      <c r="H24" s="110">
        <f t="shared" si="1"/>
        <v>1.1735703757610958</v>
      </c>
      <c r="I24" s="166">
        <f t="shared" si="2"/>
        <v>97.38423800000001</v>
      </c>
      <c r="J24" s="136">
        <f t="shared" si="3"/>
        <v>-19.413430000000005</v>
      </c>
      <c r="K24" s="116">
        <f>SR_HS2!G56</f>
        <v>85.06334163124177</v>
      </c>
      <c r="L24" s="47">
        <f>SR_HS2!H56</f>
        <v>92.35362702378862</v>
      </c>
      <c r="M24" s="35"/>
      <c r="N24" s="35"/>
      <c r="O24" s="42"/>
      <c r="P24" s="43"/>
      <c r="Q24" s="43"/>
      <c r="R24" s="43"/>
    </row>
    <row r="25" spans="1:18" s="26" customFormat="1" ht="12.75" customHeight="1">
      <c r="A25" s="48" t="str">
        <f>SR_HS2!A76</f>
        <v>64</v>
      </c>
      <c r="B25" s="58" t="str">
        <f>SR_HS2!B76</f>
        <v>  Obuv, gamaše a podobné predmety; časti týchto predmetov</v>
      </c>
      <c r="C25" s="143">
        <f>SR_HS2!C76</f>
        <v>132.755127</v>
      </c>
      <c r="D25" s="153">
        <f>SR_HS2!D76</f>
        <v>222.806748</v>
      </c>
      <c r="E25" s="154">
        <f>SR_HS2!E76</f>
        <v>178.446371</v>
      </c>
      <c r="F25" s="103">
        <f t="shared" si="0"/>
        <v>1.0317153458096469</v>
      </c>
      <c r="G25" s="144">
        <f>SR_HS2!F76</f>
        <v>274.896145</v>
      </c>
      <c r="H25" s="108">
        <f t="shared" si="1"/>
        <v>1.5514382454761038</v>
      </c>
      <c r="I25" s="167">
        <f t="shared" si="2"/>
        <v>96.44977399999999</v>
      </c>
      <c r="J25" s="137">
        <f t="shared" si="3"/>
        <v>45.69124400000001</v>
      </c>
      <c r="K25" s="114">
        <f>SR_HS2!G76</f>
        <v>134.41768693423043</v>
      </c>
      <c r="L25" s="51">
        <f>SR_HS2!H76</f>
        <v>123.37873402290312</v>
      </c>
      <c r="M25" s="35"/>
      <c r="N25" s="35"/>
      <c r="O25" s="42"/>
      <c r="P25" s="43"/>
      <c r="Q25" s="43"/>
      <c r="R25" s="43"/>
    </row>
    <row r="26" spans="1:18" s="26" customFormat="1" ht="12.75" customHeight="1">
      <c r="A26" s="48" t="str">
        <f>SR_HS2!A88</f>
        <v>76</v>
      </c>
      <c r="B26" s="58" t="str">
        <f>SR_HS2!B88</f>
        <v>  Hliník a predmety z hliníka</v>
      </c>
      <c r="C26" s="143">
        <f>SR_HS2!C88</f>
        <v>129.962735</v>
      </c>
      <c r="D26" s="153">
        <f>SR_HS2!D88</f>
        <v>185.675074</v>
      </c>
      <c r="E26" s="154">
        <f>SR_HS2!E88</f>
        <v>166.491072</v>
      </c>
      <c r="F26" s="103">
        <f t="shared" si="0"/>
        <v>0.9625939320598388</v>
      </c>
      <c r="G26" s="144">
        <f>SR_HS2!F88</f>
        <v>240.940116</v>
      </c>
      <c r="H26" s="108">
        <f t="shared" si="1"/>
        <v>1.3597997557653962</v>
      </c>
      <c r="I26" s="167">
        <f t="shared" si="2"/>
        <v>74.44904399999999</v>
      </c>
      <c r="J26" s="137">
        <f t="shared" si="3"/>
        <v>36.52833699999999</v>
      </c>
      <c r="K26" s="114">
        <f>SR_HS2!G88</f>
        <v>128.10677768515723</v>
      </c>
      <c r="L26" s="51">
        <f>SR_HS2!H88</f>
        <v>129.7643839904973</v>
      </c>
      <c r="M26" s="35"/>
      <c r="N26" s="35"/>
      <c r="O26" s="42"/>
      <c r="P26" s="43"/>
      <c r="Q26" s="43"/>
      <c r="R26" s="43"/>
    </row>
    <row r="27" spans="1:18" s="26" customFormat="1" ht="12.75" customHeight="1">
      <c r="A27" s="48" t="str">
        <f>SR_HS2!A101</f>
        <v>90</v>
      </c>
      <c r="B27" s="58" t="str">
        <f>SR_HS2!B101</f>
        <v>  Prístroje optické, fotografické, meracie, kontrolné presné, lekárske</v>
      </c>
      <c r="C27" s="143">
        <f>SR_HS2!C101</f>
        <v>463.217922</v>
      </c>
      <c r="D27" s="153">
        <f>SR_HS2!D101</f>
        <v>134.646664</v>
      </c>
      <c r="E27" s="154">
        <f>SR_HS2!E101</f>
        <v>517.125768</v>
      </c>
      <c r="F27" s="103">
        <f t="shared" si="0"/>
        <v>2.989842760989514</v>
      </c>
      <c r="G27" s="144">
        <f>SR_HS2!F101</f>
        <v>168.920623</v>
      </c>
      <c r="H27" s="108">
        <f t="shared" si="1"/>
        <v>0.9533415427555392</v>
      </c>
      <c r="I27" s="167">
        <f t="shared" si="2"/>
        <v>-348.205145</v>
      </c>
      <c r="J27" s="137">
        <f t="shared" si="3"/>
        <v>53.907846000000006</v>
      </c>
      <c r="K27" s="114">
        <f>SR_HS2!G101</f>
        <v>111.63768572840323</v>
      </c>
      <c r="L27" s="51">
        <f>SR_HS2!H101</f>
        <v>125.45474056453416</v>
      </c>
      <c r="M27" s="35"/>
      <c r="N27" s="35"/>
      <c r="O27" s="42"/>
      <c r="P27" s="43"/>
      <c r="Q27" s="43"/>
      <c r="R27" s="43"/>
    </row>
    <row r="28" spans="1:18" s="26" customFormat="1" ht="12.75" customHeight="1">
      <c r="A28" s="48" t="str">
        <f>SR_HS2!A73</f>
        <v>61</v>
      </c>
      <c r="B28" s="58" t="str">
        <f>SR_HS2!B73</f>
        <v>  Odevy a odevné doplnky, pletené alebo háčkované</v>
      </c>
      <c r="C28" s="143">
        <f>SR_HS2!C73</f>
        <v>109.661325</v>
      </c>
      <c r="D28" s="153">
        <f>SR_HS2!D73</f>
        <v>109.17788</v>
      </c>
      <c r="E28" s="154">
        <f>SR_HS2!E73</f>
        <v>165.751033</v>
      </c>
      <c r="F28" s="103">
        <f t="shared" si="0"/>
        <v>0.9583152819056273</v>
      </c>
      <c r="G28" s="144">
        <f>SR_HS2!F73</f>
        <v>145.428563</v>
      </c>
      <c r="H28" s="108">
        <f t="shared" si="1"/>
        <v>0.8207588164716935</v>
      </c>
      <c r="I28" s="167">
        <f t="shared" si="2"/>
        <v>-20.32247000000001</v>
      </c>
      <c r="J28" s="137">
        <f t="shared" si="3"/>
        <v>56.089708</v>
      </c>
      <c r="K28" s="114">
        <f>SR_HS2!G73</f>
        <v>151.1481217284216</v>
      </c>
      <c r="L28" s="51">
        <f>SR_HS2!H73</f>
        <v>133.2033219549601</v>
      </c>
      <c r="M28" s="35"/>
      <c r="N28" s="35"/>
      <c r="O28" s="42"/>
      <c r="P28" s="43"/>
      <c r="Q28" s="43"/>
      <c r="R28" s="43"/>
    </row>
    <row r="29" spans="1:18" s="26" customFormat="1" ht="12.75" customHeight="1">
      <c r="A29" s="48" t="str">
        <f>SR_HS2!A94</f>
        <v>83</v>
      </c>
      <c r="B29" s="58" t="str">
        <f>SR_HS2!B94</f>
        <v>  Rôzne predmety zo základných kovov</v>
      </c>
      <c r="C29" s="143">
        <f>SR_HS2!C94</f>
        <v>137.744834</v>
      </c>
      <c r="D29" s="153">
        <f>SR_HS2!D94</f>
        <v>154.328232</v>
      </c>
      <c r="E29" s="154">
        <f>SR_HS2!E94</f>
        <v>153.763045</v>
      </c>
      <c r="F29" s="103">
        <f t="shared" si="0"/>
        <v>0.8890048716368645</v>
      </c>
      <c r="G29" s="144">
        <f>SR_HS2!F94</f>
        <v>143.539018</v>
      </c>
      <c r="H29" s="108">
        <f t="shared" si="1"/>
        <v>0.8100947441197579</v>
      </c>
      <c r="I29" s="167">
        <f t="shared" si="2"/>
        <v>-10.224027000000007</v>
      </c>
      <c r="J29" s="137">
        <f t="shared" si="3"/>
        <v>16.018211000000008</v>
      </c>
      <c r="K29" s="114">
        <f>SR_HS2!G94</f>
        <v>111.62890145121523</v>
      </c>
      <c r="L29" s="51">
        <f>SR_HS2!H94</f>
        <v>93.00891751290197</v>
      </c>
      <c r="M29" s="35"/>
      <c r="N29" s="35"/>
      <c r="O29" s="42"/>
      <c r="P29" s="43"/>
      <c r="Q29" s="43"/>
      <c r="R29" s="43"/>
    </row>
    <row r="30" spans="1:18" s="26" customFormat="1" ht="12.75" customHeight="1">
      <c r="A30" s="48" t="str">
        <f>SR_HS2!A86</f>
        <v>74</v>
      </c>
      <c r="B30" s="58" t="str">
        <f>SR_HS2!B86</f>
        <v>  Meď a predmety z medi</v>
      </c>
      <c r="C30" s="143">
        <f>SR_HS2!C86</f>
        <v>161.620445</v>
      </c>
      <c r="D30" s="153">
        <f>SR_HS2!D86</f>
        <v>153.923455</v>
      </c>
      <c r="E30" s="154">
        <f>SR_HS2!E86</f>
        <v>237.814666</v>
      </c>
      <c r="F30" s="103">
        <f t="shared" si="0"/>
        <v>1.374962343004418</v>
      </c>
      <c r="G30" s="144">
        <f>SR_HS2!F86</f>
        <v>83.644536</v>
      </c>
      <c r="H30" s="108">
        <f t="shared" si="1"/>
        <v>0.4720667587954091</v>
      </c>
      <c r="I30" s="167">
        <f t="shared" si="2"/>
        <v>-154.17012999999997</v>
      </c>
      <c r="J30" s="137">
        <f t="shared" si="3"/>
        <v>76.194221</v>
      </c>
      <c r="K30" s="114">
        <f>SR_HS2!G86</f>
        <v>147.1439247676864</v>
      </c>
      <c r="L30" s="51">
        <f>SR_HS2!H86</f>
        <v>54.3416440333931</v>
      </c>
      <c r="M30" s="35"/>
      <c r="N30" s="35"/>
      <c r="O30" s="42"/>
      <c r="P30" s="43"/>
      <c r="Q30" s="43"/>
      <c r="R30" s="43"/>
    </row>
    <row r="31" spans="1:18" s="26" customFormat="1" ht="12.75" customHeight="1">
      <c r="A31" s="48" t="str">
        <f>SR_HS2!A82</f>
        <v>70</v>
      </c>
      <c r="B31" s="58" t="str">
        <f>SR_HS2!B82</f>
        <v>  Sklo a sklenený tovar</v>
      </c>
      <c r="C31" s="143">
        <f>SR_HS2!C82</f>
        <v>97.876538</v>
      </c>
      <c r="D31" s="153">
        <f>SR_HS2!D82</f>
        <v>123.489993</v>
      </c>
      <c r="E31" s="154">
        <f>SR_HS2!E82</f>
        <v>103.056474</v>
      </c>
      <c r="F31" s="103">
        <f t="shared" si="0"/>
        <v>0.5958369739602766</v>
      </c>
      <c r="G31" s="144">
        <f>SR_HS2!F82</f>
        <v>126.962475</v>
      </c>
      <c r="H31" s="108">
        <f t="shared" si="1"/>
        <v>0.7165412940050641</v>
      </c>
      <c r="I31" s="167">
        <f t="shared" si="2"/>
        <v>23.906001000000003</v>
      </c>
      <c r="J31" s="137">
        <f t="shared" si="3"/>
        <v>5.179935999999998</v>
      </c>
      <c r="K31" s="114">
        <f>SR_HS2!G82</f>
        <v>105.29231632610463</v>
      </c>
      <c r="L31" s="51">
        <f>SR_HS2!H82</f>
        <v>102.81195416376774</v>
      </c>
      <c r="M31" s="35"/>
      <c r="N31" s="35"/>
      <c r="O31" s="42"/>
      <c r="P31" s="43"/>
      <c r="Q31" s="43"/>
      <c r="R31" s="43"/>
    </row>
    <row r="32" spans="1:18" s="26" customFormat="1" ht="12.75" customHeight="1">
      <c r="A32" s="48" t="str">
        <f>SR_HS2!A74</f>
        <v>62</v>
      </c>
      <c r="B32" s="58" t="str">
        <f>SR_HS2!B74</f>
        <v>  Odevy a odevné doplnky iné ako pletené alebo háčkované</v>
      </c>
      <c r="C32" s="143">
        <f>SR_HS2!C74</f>
        <v>100.941041</v>
      </c>
      <c r="D32" s="153">
        <f>SR_HS2!D74</f>
        <v>124.832062</v>
      </c>
      <c r="E32" s="154">
        <f>SR_HS2!E74</f>
        <v>135.179182</v>
      </c>
      <c r="F32" s="103">
        <f t="shared" si="0"/>
        <v>0.7815593879653353</v>
      </c>
      <c r="G32" s="144">
        <f>SR_HS2!F74</f>
        <v>136.755822</v>
      </c>
      <c r="H32" s="108">
        <f t="shared" si="1"/>
        <v>0.7718122512861079</v>
      </c>
      <c r="I32" s="167">
        <f t="shared" si="2"/>
        <v>1.5766399999999976</v>
      </c>
      <c r="J32" s="137">
        <f t="shared" si="3"/>
        <v>34.238141</v>
      </c>
      <c r="K32" s="114">
        <f>SR_HS2!G74</f>
        <v>133.91894977583993</v>
      </c>
      <c r="L32" s="51">
        <f>SR_HS2!H74</f>
        <v>109.55184093650556</v>
      </c>
      <c r="M32" s="35"/>
      <c r="N32" s="35"/>
      <c r="O32" s="42"/>
      <c r="P32" s="43"/>
      <c r="Q32" s="43"/>
      <c r="R32" s="43"/>
    </row>
    <row r="33" spans="1:18" s="26" customFormat="1" ht="12.75" customHeight="1">
      <c r="A33" s="59" t="str">
        <f>SR_HS2!A97</f>
        <v>86</v>
      </c>
      <c r="B33" s="60" t="str">
        <f>SR_HS2!B97</f>
        <v>  Lokomotívy; vozový park a jeho časti; zvrškový upevňovací materiál </v>
      </c>
      <c r="C33" s="148">
        <f>SR_HS2!C97</f>
        <v>42.454183</v>
      </c>
      <c r="D33" s="157">
        <f>SR_HS2!D97</f>
        <v>101.149419</v>
      </c>
      <c r="E33" s="158">
        <f>SR_HS2!E97</f>
        <v>52.884775</v>
      </c>
      <c r="F33" s="106">
        <f t="shared" si="0"/>
        <v>0.30576152163492504</v>
      </c>
      <c r="G33" s="149">
        <f>SR_HS2!F97</f>
        <v>97.757474</v>
      </c>
      <c r="H33" s="111">
        <f t="shared" si="1"/>
        <v>0.5517162997856367</v>
      </c>
      <c r="I33" s="170">
        <f t="shared" si="2"/>
        <v>44.872699000000004</v>
      </c>
      <c r="J33" s="138">
        <f t="shared" si="3"/>
        <v>10.430591999999997</v>
      </c>
      <c r="K33" s="117">
        <f>SR_HS2!G97</f>
        <v>124.5690560103347</v>
      </c>
      <c r="L33" s="62">
        <f>SR_HS2!H97</f>
        <v>96.64659962110115</v>
      </c>
      <c r="M33" s="35"/>
      <c r="N33" s="35"/>
      <c r="O33" s="42"/>
      <c r="P33" s="43"/>
      <c r="Q33" s="43"/>
      <c r="R33" s="43"/>
    </row>
    <row r="34" spans="1:18" s="26" customFormat="1" ht="12.75" customHeight="1">
      <c r="A34" s="63" t="str">
        <f>SR_HS2!A42</f>
        <v>30</v>
      </c>
      <c r="B34" s="64" t="str">
        <f>SR_HS2!B42</f>
        <v>  Farmaceutické výrobky</v>
      </c>
      <c r="C34" s="150">
        <f>SR_HS2!C42</f>
        <v>440.332244</v>
      </c>
      <c r="D34" s="159">
        <f>SR_HS2!D42</f>
        <v>108.823766</v>
      </c>
      <c r="E34" s="160">
        <f>SR_HS2!E42</f>
        <v>490.712381</v>
      </c>
      <c r="F34" s="107">
        <f t="shared" si="0"/>
        <v>2.8371296710566902</v>
      </c>
      <c r="G34" s="145">
        <f>SR_HS2!F42</f>
        <v>116.520469</v>
      </c>
      <c r="H34" s="112">
        <f t="shared" si="1"/>
        <v>0.65760948371034</v>
      </c>
      <c r="I34" s="168">
        <f t="shared" si="2"/>
        <v>-374.191912</v>
      </c>
      <c r="J34" s="136">
        <f t="shared" si="3"/>
        <v>50.38013699999999</v>
      </c>
      <c r="K34" s="118">
        <f>SR_HS2!G42</f>
        <v>111.44139174145965</v>
      </c>
      <c r="L34" s="66">
        <f>SR_HS2!H42</f>
        <v>107.07263062371872</v>
      </c>
      <c r="M34" s="35"/>
      <c r="N34" s="35"/>
      <c r="O34" s="42"/>
      <c r="P34" s="43"/>
      <c r="Q34" s="43"/>
      <c r="R34" s="43"/>
    </row>
    <row r="35" spans="1:18" s="26" customFormat="1" ht="12.75" customHeight="1">
      <c r="A35" s="48" t="str">
        <f>SR_HS2!A41</f>
        <v>29</v>
      </c>
      <c r="B35" s="58" t="str">
        <f>SR_HS2!B41</f>
        <v>  Výrobky organickej chémie</v>
      </c>
      <c r="C35" s="143">
        <f>SR_HS2!C41</f>
        <v>96.780671</v>
      </c>
      <c r="D35" s="153">
        <f>SR_HS2!D41</f>
        <v>104.954173</v>
      </c>
      <c r="E35" s="154">
        <f>SR_HS2!E41</f>
        <v>149.35667</v>
      </c>
      <c r="F35" s="103">
        <f t="shared" si="0"/>
        <v>0.8635287317668527</v>
      </c>
      <c r="G35" s="144">
        <f>SR_HS2!F41</f>
        <v>111.212668</v>
      </c>
      <c r="H35" s="108">
        <f t="shared" si="1"/>
        <v>0.6276537145205745</v>
      </c>
      <c r="I35" s="167">
        <f t="shared" si="2"/>
        <v>-38.144002000000015</v>
      </c>
      <c r="J35" s="137">
        <f t="shared" si="3"/>
        <v>52.57599900000001</v>
      </c>
      <c r="K35" s="114">
        <f>SR_HS2!G41</f>
        <v>154.32489613551036</v>
      </c>
      <c r="L35" s="51">
        <f>SR_HS2!H41</f>
        <v>105.96307399802008</v>
      </c>
      <c r="M35" s="35"/>
      <c r="N35" s="35"/>
      <c r="O35" s="42"/>
      <c r="P35" s="43"/>
      <c r="Q35" s="43"/>
      <c r="R35" s="43"/>
    </row>
    <row r="36" spans="1:18" s="26" customFormat="1" ht="12.75" customHeight="1">
      <c r="A36" s="48" t="str">
        <f>SR_HS2!A29</f>
        <v>17</v>
      </c>
      <c r="B36" s="58" t="str">
        <f>SR_HS2!B29</f>
        <v>  Cukor a cukrovinky</v>
      </c>
      <c r="C36" s="143">
        <f>SR_HS2!C29</f>
        <v>59.473407</v>
      </c>
      <c r="D36" s="153">
        <f>SR_HS2!D29</f>
        <v>82.963622</v>
      </c>
      <c r="E36" s="154">
        <f>SR_HS2!E29</f>
        <v>51.497291</v>
      </c>
      <c r="F36" s="103">
        <f t="shared" si="0"/>
        <v>0.29773956788577677</v>
      </c>
      <c r="G36" s="144">
        <f>SR_HS2!F29</f>
        <v>85.607083</v>
      </c>
      <c r="H36" s="108">
        <f t="shared" si="1"/>
        <v>0.4831428343596714</v>
      </c>
      <c r="I36" s="167">
        <f t="shared" si="2"/>
        <v>34.109792000000006</v>
      </c>
      <c r="J36" s="137">
        <f t="shared" si="3"/>
        <v>-7.976116000000005</v>
      </c>
      <c r="K36" s="114">
        <f>SR_HS2!G29</f>
        <v>86.58876899384626</v>
      </c>
      <c r="L36" s="51">
        <f>SR_HS2!H29</f>
        <v>103.18628928712876</v>
      </c>
      <c r="M36" s="35"/>
      <c r="N36" s="35"/>
      <c r="O36" s="42"/>
      <c r="P36" s="43"/>
      <c r="Q36" s="43"/>
      <c r="R36" s="43"/>
    </row>
    <row r="37" spans="1:18" s="26" customFormat="1" ht="12.75" customHeight="1">
      <c r="A37" s="48" t="str">
        <f>SR_HS2!A16</f>
        <v>04</v>
      </c>
      <c r="B37" s="49" t="str">
        <f>SR_HS2!B16</f>
        <v>  Mlieko, vajcia, med, jedlé výrobky živočíšneho pôvodu</v>
      </c>
      <c r="C37" s="143">
        <f>SR_HS2!C16</f>
        <v>109.230875</v>
      </c>
      <c r="D37" s="153">
        <f>SR_HS2!D16</f>
        <v>77.40653</v>
      </c>
      <c r="E37" s="154">
        <f>SR_HS2!E16</f>
        <v>93.337007</v>
      </c>
      <c r="F37" s="103">
        <f t="shared" si="0"/>
        <v>0.5396423693807839</v>
      </c>
      <c r="G37" s="144">
        <f>SR_HS2!F16</f>
        <v>85.800251</v>
      </c>
      <c r="H37" s="108">
        <f t="shared" si="1"/>
        <v>0.4842330214301453</v>
      </c>
      <c r="I37" s="167">
        <f t="shared" si="2"/>
        <v>-7.536755999999997</v>
      </c>
      <c r="J37" s="137">
        <f t="shared" si="3"/>
        <v>-15.893867999999998</v>
      </c>
      <c r="K37" s="114">
        <f>SR_HS2!G16</f>
        <v>85.44928986424397</v>
      </c>
      <c r="L37" s="51">
        <f>SR_HS2!H16</f>
        <v>110.8436859267558</v>
      </c>
      <c r="M37" s="35"/>
      <c r="N37" s="35"/>
      <c r="O37" s="42"/>
      <c r="P37" s="43"/>
      <c r="Q37" s="43"/>
      <c r="R37" s="43"/>
    </row>
    <row r="38" spans="1:18" s="26" customFormat="1" ht="12.75" customHeight="1">
      <c r="A38" s="48" t="str">
        <f>SR_HS2!A24</f>
        <v>12</v>
      </c>
      <c r="B38" s="49" t="str">
        <f>SR_HS2!B24</f>
        <v>  Olejnaté semená a plody; priemyselné a liečivé rastliny; slama</v>
      </c>
      <c r="C38" s="143">
        <f>SR_HS2!C24</f>
        <v>29.769834</v>
      </c>
      <c r="D38" s="161">
        <f>SR_HS2!D24</f>
        <v>54.147505</v>
      </c>
      <c r="E38" s="154">
        <f>SR_HS2!E24</f>
        <v>33.739666</v>
      </c>
      <c r="F38" s="103">
        <f t="shared" si="0"/>
        <v>0.19507110724427107</v>
      </c>
      <c r="G38" s="144">
        <f>SR_HS2!F24</f>
        <v>89.349798</v>
      </c>
      <c r="H38" s="108">
        <f t="shared" si="1"/>
        <v>0.5042656885667287</v>
      </c>
      <c r="I38" s="167">
        <f t="shared" si="2"/>
        <v>55.61013200000001</v>
      </c>
      <c r="J38" s="137">
        <f t="shared" si="3"/>
        <v>3.9698320000000002</v>
      </c>
      <c r="K38" s="114">
        <f>SR_HS2!G24</f>
        <v>113.33508275524815</v>
      </c>
      <c r="L38" s="51">
        <f>SR_HS2!H24</f>
        <v>165.01184680623788</v>
      </c>
      <c r="M38" s="35"/>
      <c r="N38" s="35"/>
      <c r="O38" s="42"/>
      <c r="P38" s="43"/>
      <c r="Q38" s="43"/>
      <c r="R38" s="43"/>
    </row>
    <row r="39" spans="1:18" s="26" customFormat="1" ht="12.75" customHeight="1">
      <c r="A39" s="48" t="str">
        <f>SR_HS2!A37</f>
        <v>25</v>
      </c>
      <c r="B39" s="58" t="str">
        <f>SR_HS2!B37</f>
        <v>  Soľ; síra; zeminy a kamene; sadra; vápno a cement</v>
      </c>
      <c r="C39" s="143">
        <f>SR_HS2!C37</f>
        <v>39.129418</v>
      </c>
      <c r="D39" s="153">
        <f>SR_HS2!D37</f>
        <v>64.561952</v>
      </c>
      <c r="E39" s="154">
        <f>SR_HS2!E37</f>
        <v>43.187378</v>
      </c>
      <c r="F39" s="103">
        <f t="shared" si="0"/>
        <v>0.24969451818037774</v>
      </c>
      <c r="G39" s="144">
        <f>SR_HS2!F37</f>
        <v>77.546677</v>
      </c>
      <c r="H39" s="108">
        <f t="shared" si="1"/>
        <v>0.4376521195209272</v>
      </c>
      <c r="I39" s="167">
        <f t="shared" si="2"/>
        <v>34.359299</v>
      </c>
      <c r="J39" s="137">
        <f t="shared" si="3"/>
        <v>4.057960000000001</v>
      </c>
      <c r="K39" s="114">
        <f>SR_HS2!G37</f>
        <v>110.37061169680571</v>
      </c>
      <c r="L39" s="51">
        <f>SR_HS2!H37</f>
        <v>120.11203905358995</v>
      </c>
      <c r="M39" s="35"/>
      <c r="N39" s="35"/>
      <c r="O39" s="42"/>
      <c r="P39" s="43"/>
      <c r="Q39" s="43"/>
      <c r="R39" s="43"/>
    </row>
    <row r="40" spans="1:18" s="26" customFormat="1" ht="12.75" customHeight="1">
      <c r="A40" s="48" t="str">
        <f>SR_HS2!A83</f>
        <v>71</v>
      </c>
      <c r="B40" s="58" t="str">
        <f>SR_HS2!B83</f>
        <v>  Perly, drahokamy, drahé kovy; bižutéria; mince</v>
      </c>
      <c r="C40" s="143">
        <f>SR_HS2!C83</f>
        <v>61.377058</v>
      </c>
      <c r="D40" s="161">
        <f>SR_HS2!D83</f>
        <v>90.276122</v>
      </c>
      <c r="E40" s="154">
        <f>SR_HS2!E83</f>
        <v>73.397109</v>
      </c>
      <c r="F40" s="103">
        <f t="shared" si="0"/>
        <v>0.42435675922691274</v>
      </c>
      <c r="G40" s="144">
        <f>SR_HS2!F83</f>
        <v>68.533872</v>
      </c>
      <c r="H40" s="108">
        <f t="shared" si="1"/>
        <v>0.3867863266375157</v>
      </c>
      <c r="I40" s="167">
        <f t="shared" si="2"/>
        <v>-4.863236999999998</v>
      </c>
      <c r="J40" s="137">
        <f t="shared" si="3"/>
        <v>12.020051000000002</v>
      </c>
      <c r="K40" s="114">
        <f>SR_HS2!G83</f>
        <v>119.5839478001699</v>
      </c>
      <c r="L40" s="51">
        <f>SR_HS2!H83</f>
        <v>75.91583519726291</v>
      </c>
      <c r="M40" s="35"/>
      <c r="N40" s="35"/>
      <c r="O40" s="42"/>
      <c r="P40" s="43"/>
      <c r="Q40" s="43"/>
      <c r="R40" s="43"/>
    </row>
    <row r="41" spans="1:18" s="26" customFormat="1" ht="12.75" customHeight="1">
      <c r="A41" s="48" t="str">
        <f>SR_HS2!A106</f>
        <v>95</v>
      </c>
      <c r="B41" s="58" t="str">
        <f>SR_HS2!B106</f>
        <v>  Hračky, hry a športové potreby; ich časti, súčasti a príslušenstvo</v>
      </c>
      <c r="C41" s="143">
        <f>SR_HS2!C106</f>
        <v>56.070298</v>
      </c>
      <c r="D41" s="153">
        <f>SR_HS2!D106</f>
        <v>61.609737</v>
      </c>
      <c r="E41" s="154">
        <f>SR_HS2!E106</f>
        <v>68.298132</v>
      </c>
      <c r="F41" s="103">
        <f t="shared" si="0"/>
        <v>0.3948762335689802</v>
      </c>
      <c r="G41" s="144">
        <f>SR_HS2!F106</f>
        <v>61.022062</v>
      </c>
      <c r="H41" s="108">
        <f t="shared" si="1"/>
        <v>0.34439173675794554</v>
      </c>
      <c r="I41" s="167">
        <f t="shared" si="2"/>
        <v>-7.276069999999997</v>
      </c>
      <c r="J41" s="137">
        <f t="shared" si="3"/>
        <v>12.227833999999994</v>
      </c>
      <c r="K41" s="114">
        <f>SR_HS2!G106</f>
        <v>121.80804175501261</v>
      </c>
      <c r="L41" s="51">
        <f>SR_HS2!H106</f>
        <v>99.04613291889234</v>
      </c>
      <c r="M41" s="35"/>
      <c r="N41" s="35"/>
      <c r="O41" s="42"/>
      <c r="P41" s="43"/>
      <c r="Q41" s="43"/>
      <c r="R41" s="43"/>
    </row>
    <row r="42" spans="1:18" s="26" customFormat="1" ht="12.75" customHeight="1">
      <c r="A42" s="48" t="str">
        <f>SR_HS2!A22</f>
        <v>10</v>
      </c>
      <c r="B42" s="49" t="str">
        <f>SR_HS2!B22</f>
        <v>  Obilniny</v>
      </c>
      <c r="C42" s="143">
        <f>SR_HS2!C22</f>
        <v>49.786666</v>
      </c>
      <c r="D42" s="153">
        <f>SR_HS2!D22</f>
        <v>69.878644</v>
      </c>
      <c r="E42" s="154">
        <f>SR_HS2!E22</f>
        <v>71.050407</v>
      </c>
      <c r="F42" s="103">
        <f t="shared" si="0"/>
        <v>0.410788937971292</v>
      </c>
      <c r="G42" s="144">
        <f>SR_HS2!F22</f>
        <v>111.105988</v>
      </c>
      <c r="H42" s="108">
        <f t="shared" si="1"/>
        <v>0.6270516419377545</v>
      </c>
      <c r="I42" s="167">
        <f t="shared" si="2"/>
        <v>40.05558099999999</v>
      </c>
      <c r="J42" s="137">
        <f t="shared" si="3"/>
        <v>21.26374100000001</v>
      </c>
      <c r="K42" s="114">
        <f>SR_HS2!G22</f>
        <v>142.7097106683143</v>
      </c>
      <c r="L42" s="51">
        <f>SR_HS2!H22</f>
        <v>158.9984888659259</v>
      </c>
      <c r="M42" s="35"/>
      <c r="N42" s="35"/>
      <c r="O42" s="42"/>
      <c r="P42" s="43"/>
      <c r="Q42" s="43"/>
      <c r="R42" s="43"/>
    </row>
    <row r="43" spans="1:18" s="26" customFormat="1" ht="12.75" customHeight="1">
      <c r="A43" s="59" t="str">
        <f>SR_HS2!A61</f>
        <v>49</v>
      </c>
      <c r="B43" s="60" t="str">
        <f>SR_HS2!B61</f>
        <v>  Knihy, noviny, obrazy a iné polygrafické výrobky; strojopisy a plány</v>
      </c>
      <c r="C43" s="148">
        <f>SR_HS2!C61</f>
        <v>31.709367</v>
      </c>
      <c r="D43" s="188">
        <f>SR_HS2!D61</f>
        <v>59.525871</v>
      </c>
      <c r="E43" s="158">
        <f>SR_HS2!E61</f>
        <v>37.466036</v>
      </c>
      <c r="F43" s="106">
        <f t="shared" si="0"/>
        <v>0.21661569283388046</v>
      </c>
      <c r="G43" s="149">
        <f>SR_HS2!F61</f>
        <v>60.974063</v>
      </c>
      <c r="H43" s="111">
        <f t="shared" si="1"/>
        <v>0.3441208436017516</v>
      </c>
      <c r="I43" s="170">
        <f t="shared" si="2"/>
        <v>23.508027</v>
      </c>
      <c r="J43" s="138">
        <f t="shared" si="3"/>
        <v>5.756669000000002</v>
      </c>
      <c r="K43" s="127">
        <f>SR_HS2!G61</f>
        <v>118.15447466989801</v>
      </c>
      <c r="L43" s="62">
        <f>SR_HS2!H61</f>
        <v>102.43287830261232</v>
      </c>
      <c r="M43" s="35"/>
      <c r="N43" s="35"/>
      <c r="O43" s="42"/>
      <c r="P43" s="43"/>
      <c r="Q43" s="43"/>
      <c r="R43" s="43"/>
    </row>
    <row r="44" spans="1:18" s="26" customFormat="1" ht="12.75" customHeight="1">
      <c r="A44" s="44" t="str">
        <f>SR_HS2!A45</f>
        <v>33</v>
      </c>
      <c r="B44" s="68" t="str">
        <f>SR_HS2!B45</f>
        <v>  Silice a rezinoidy; voňavkárske, kozmetické a toaletné prípravky</v>
      </c>
      <c r="C44" s="141">
        <f>SR_HS2!C45</f>
        <v>59.43328</v>
      </c>
      <c r="D44" s="164">
        <f>SR_HS2!D45</f>
        <v>45.02707</v>
      </c>
      <c r="E44" s="152">
        <f>SR_HS2!E45</f>
        <v>75.96684</v>
      </c>
      <c r="F44" s="105">
        <f t="shared" si="0"/>
        <v>0.4392140572063867</v>
      </c>
      <c r="G44" s="142">
        <f>SR_HS2!F45</f>
        <v>74.297122</v>
      </c>
      <c r="H44" s="110">
        <f t="shared" si="1"/>
        <v>0.41931252473403746</v>
      </c>
      <c r="I44" s="166">
        <f t="shared" si="2"/>
        <v>-1.6697180000000031</v>
      </c>
      <c r="J44" s="136">
        <f t="shared" si="3"/>
        <v>16.53356</v>
      </c>
      <c r="K44" s="116">
        <f>SR_HS2!G45</f>
        <v>127.81869013455088</v>
      </c>
      <c r="L44" s="47">
        <f>SR_HS2!H45</f>
        <v>165.00545560703816</v>
      </c>
      <c r="M44" s="35"/>
      <c r="N44" s="35"/>
      <c r="O44" s="42"/>
      <c r="P44" s="43"/>
      <c r="Q44" s="43"/>
      <c r="R44" s="43"/>
    </row>
    <row r="45" spans="1:18" s="26" customFormat="1" ht="12.75" customHeight="1">
      <c r="A45" s="48" t="str">
        <f>SR_HS2!A30</f>
        <v>18</v>
      </c>
      <c r="B45" s="58" t="str">
        <f>SR_HS2!B30</f>
        <v>  Kakao a kakaové prípravky</v>
      </c>
      <c r="C45" s="143">
        <f>SR_HS2!C30</f>
        <v>43.683922</v>
      </c>
      <c r="D45" s="153">
        <f>SR_HS2!D30</f>
        <v>45.852147</v>
      </c>
      <c r="E45" s="154">
        <f>SR_HS2!E30</f>
        <v>50.628944</v>
      </c>
      <c r="F45" s="103">
        <f t="shared" si="0"/>
        <v>0.29271908514708456</v>
      </c>
      <c r="G45" s="144">
        <f>SR_HS2!F30</f>
        <v>58.247748</v>
      </c>
      <c r="H45" s="108">
        <f t="shared" si="1"/>
        <v>0.32873427148297857</v>
      </c>
      <c r="I45" s="167">
        <f t="shared" si="2"/>
        <v>7.618804000000004</v>
      </c>
      <c r="J45" s="137">
        <f t="shared" si="3"/>
        <v>6.9450219999999945</v>
      </c>
      <c r="K45" s="114">
        <f>SR_HS2!G30</f>
        <v>115.89834813824635</v>
      </c>
      <c r="L45" s="51">
        <f>SR_HS2!H30</f>
        <v>127.03385078129492</v>
      </c>
      <c r="M45" s="35"/>
      <c r="N45" s="35"/>
      <c r="O45" s="42"/>
      <c r="P45" s="43"/>
      <c r="Q45" s="43"/>
      <c r="R45" s="43"/>
    </row>
    <row r="46" spans="1:18" s="26" customFormat="1" ht="12.75" customHeight="1">
      <c r="A46" s="48" t="str">
        <f>SR_HS2!A50</f>
        <v>38</v>
      </c>
      <c r="B46" s="58" t="str">
        <f>SR_HS2!B50</f>
        <v>  Rôzne chemické výrobky</v>
      </c>
      <c r="C46" s="143">
        <f>SR_HS2!C50</f>
        <v>116.607445</v>
      </c>
      <c r="D46" s="153">
        <f>SR_HS2!D50</f>
        <v>46.898092</v>
      </c>
      <c r="E46" s="154">
        <f>SR_HS2!E50</f>
        <v>142.834302</v>
      </c>
      <c r="F46" s="103">
        <f aca="true" t="shared" si="4" ref="F46:F77">E46/$E$11*100</f>
        <v>0.8258186504751588</v>
      </c>
      <c r="G46" s="144">
        <f>SR_HS2!F50</f>
        <v>59.267993</v>
      </c>
      <c r="H46" s="108">
        <f aca="true" t="shared" si="5" ref="H46:H77">G46/$G$11*100</f>
        <v>0.3344922536938814</v>
      </c>
      <c r="I46" s="167">
        <f aca="true" t="shared" si="6" ref="I46:I77">G46-E46</f>
        <v>-83.56630900000002</v>
      </c>
      <c r="J46" s="137">
        <f aca="true" t="shared" si="7" ref="J46:J77">E46-C46</f>
        <v>26.22685700000001</v>
      </c>
      <c r="K46" s="114">
        <f>SR_HS2!G50</f>
        <v>122.49158019027003</v>
      </c>
      <c r="L46" s="51">
        <f>SR_HS2!H50</f>
        <v>126.37612847874493</v>
      </c>
      <c r="M46" s="35"/>
      <c r="N46" s="35"/>
      <c r="O46" s="42"/>
      <c r="P46" s="43"/>
      <c r="Q46" s="43"/>
      <c r="R46" s="43"/>
    </row>
    <row r="47" spans="1:18" s="26" customFormat="1" ht="12.75" customHeight="1">
      <c r="A47" s="48" t="str">
        <f>SR_HS2!A14</f>
        <v>02</v>
      </c>
      <c r="B47" s="49" t="str">
        <f>SR_HS2!B14</f>
        <v>  Mäso a jedlé droby</v>
      </c>
      <c r="C47" s="143">
        <f>SR_HS2!C14</f>
        <v>104.81874</v>
      </c>
      <c r="D47" s="153">
        <f>SR_HS2!D14</f>
        <v>36.368071</v>
      </c>
      <c r="E47" s="154">
        <f>SR_HS2!E14</f>
        <v>102.634263</v>
      </c>
      <c r="F47" s="103">
        <f t="shared" si="4"/>
        <v>0.5933958956383777</v>
      </c>
      <c r="G47" s="144">
        <f>SR_HS2!F14</f>
        <v>42.166014</v>
      </c>
      <c r="H47" s="108">
        <f t="shared" si="5"/>
        <v>0.23797338729097428</v>
      </c>
      <c r="I47" s="167">
        <f t="shared" si="6"/>
        <v>-60.46824900000001</v>
      </c>
      <c r="J47" s="137">
        <f t="shared" si="7"/>
        <v>-2.184477000000001</v>
      </c>
      <c r="K47" s="114">
        <f>SR_HS2!G14</f>
        <v>97.91594804516825</v>
      </c>
      <c r="L47" s="51">
        <f>SR_HS2!H14</f>
        <v>115.94239903458173</v>
      </c>
      <c r="M47" s="35"/>
      <c r="N47" s="35"/>
      <c r="O47" s="42"/>
      <c r="P47" s="43"/>
      <c r="Q47" s="43"/>
      <c r="R47" s="43"/>
    </row>
    <row r="48" spans="1:18" s="26" customFormat="1" ht="12.75" customHeight="1">
      <c r="A48" s="48" t="str">
        <f>SR_HS2!A13</f>
        <v>01</v>
      </c>
      <c r="B48" s="187" t="str">
        <f>SR_HS2!B13</f>
        <v>  Živé zvieratá</v>
      </c>
      <c r="C48" s="143">
        <f>SR_HS2!C13</f>
        <v>16.45815</v>
      </c>
      <c r="D48" s="153">
        <f>SR_HS2!D13</f>
        <v>37.881111</v>
      </c>
      <c r="E48" s="154">
        <f>SR_HS2!E13</f>
        <v>20.59022</v>
      </c>
      <c r="F48" s="103">
        <f t="shared" si="4"/>
        <v>0.11904554757012516</v>
      </c>
      <c r="G48" s="144">
        <f>SR_HS2!F13</f>
        <v>43.387205</v>
      </c>
      <c r="H48" s="108">
        <f t="shared" si="5"/>
        <v>0.24486545346538796</v>
      </c>
      <c r="I48" s="167">
        <f t="shared" si="6"/>
        <v>22.796985000000003</v>
      </c>
      <c r="J48" s="137">
        <f t="shared" si="7"/>
        <v>4.132069999999999</v>
      </c>
      <c r="K48" s="114">
        <f>SR_HS2!G13</f>
        <v>125.1065277689169</v>
      </c>
      <c r="L48" s="51">
        <f>SR_HS2!H13</f>
        <v>114.53519671057168</v>
      </c>
      <c r="M48" s="35"/>
      <c r="N48" s="35"/>
      <c r="O48" s="42"/>
      <c r="P48" s="43"/>
      <c r="Q48" s="43"/>
      <c r="R48" s="43"/>
    </row>
    <row r="49" spans="1:18" s="26" customFormat="1" ht="12.75" customHeight="1">
      <c r="A49" s="48" t="str">
        <f>SR_HS2!A43</f>
        <v>31</v>
      </c>
      <c r="B49" s="58" t="str">
        <f>SR_HS2!B43</f>
        <v>  Hnojivá</v>
      </c>
      <c r="C49" s="143">
        <f>SR_HS2!C43</f>
        <v>36.136288</v>
      </c>
      <c r="D49" s="153">
        <f>SR_HS2!D43</f>
        <v>57.463802</v>
      </c>
      <c r="E49" s="154">
        <f>SR_HS2!E43</f>
        <v>53.512932</v>
      </c>
      <c r="F49" s="103">
        <f t="shared" si="4"/>
        <v>0.30939330866901243</v>
      </c>
      <c r="G49" s="144">
        <f>SR_HS2!F43</f>
        <v>84.497013</v>
      </c>
      <c r="H49" s="108">
        <f t="shared" si="5"/>
        <v>0.47687790455079515</v>
      </c>
      <c r="I49" s="167">
        <f t="shared" si="6"/>
        <v>30.984080999999996</v>
      </c>
      <c r="J49" s="137">
        <f t="shared" si="7"/>
        <v>17.376644</v>
      </c>
      <c r="K49" s="114">
        <f>SR_HS2!G43</f>
        <v>148.08641108904158</v>
      </c>
      <c r="L49" s="51">
        <f>SR_HS2!H43</f>
        <v>147.04389556402828</v>
      </c>
      <c r="M49" s="35"/>
      <c r="N49" s="35"/>
      <c r="O49" s="42"/>
      <c r="P49" s="43"/>
      <c r="Q49" s="43"/>
      <c r="R49" s="43"/>
    </row>
    <row r="50" spans="1:18" s="26" customFormat="1" ht="12.75" customHeight="1">
      <c r="A50" s="48" t="str">
        <f>SR_HS2!A34</f>
        <v>22</v>
      </c>
      <c r="B50" s="58" t="str">
        <f>SR_HS2!B34</f>
        <v>  Nápoje, liehoviny a ocot</v>
      </c>
      <c r="C50" s="143">
        <f>SR_HS2!C34</f>
        <v>81.770712</v>
      </c>
      <c r="D50" s="161">
        <f>SR_HS2!D34</f>
        <v>37.853887</v>
      </c>
      <c r="E50" s="154">
        <f>SR_HS2!E34</f>
        <v>92.327422</v>
      </c>
      <c r="F50" s="103">
        <f t="shared" si="4"/>
        <v>0.533805297258991</v>
      </c>
      <c r="G50" s="144">
        <f>SR_HS2!F34</f>
        <v>58.12082</v>
      </c>
      <c r="H50" s="108">
        <f t="shared" si="5"/>
        <v>0.32801792475639285</v>
      </c>
      <c r="I50" s="167">
        <f t="shared" si="6"/>
        <v>-34.206602</v>
      </c>
      <c r="J50" s="137">
        <f t="shared" si="7"/>
        <v>10.556709999999995</v>
      </c>
      <c r="K50" s="114">
        <f>SR_HS2!G34</f>
        <v>112.91013584423723</v>
      </c>
      <c r="L50" s="51">
        <f>SR_HS2!H34</f>
        <v>153.53989935036262</v>
      </c>
      <c r="M50" s="35"/>
      <c r="N50" s="35"/>
      <c r="O50" s="42"/>
      <c r="P50" s="43"/>
      <c r="Q50" s="43"/>
      <c r="R50" s="43"/>
    </row>
    <row r="51" spans="1:18" s="26" customFormat="1" ht="12.75" customHeight="1">
      <c r="A51" s="48" t="str">
        <f>SR_HS2!A80</f>
        <v>68</v>
      </c>
      <c r="B51" s="58" t="str">
        <f>SR_HS2!B80</f>
        <v>  Predmety z kameňa, sadry, cementu, azbestu, sľudy</v>
      </c>
      <c r="C51" s="143">
        <f>SR_HS2!C80</f>
        <v>34.607501</v>
      </c>
      <c r="D51" s="153">
        <f>SR_HS2!D80</f>
        <v>26.299059</v>
      </c>
      <c r="E51" s="154">
        <f>SR_HS2!E80</f>
        <v>45.296372</v>
      </c>
      <c r="F51" s="103">
        <f t="shared" si="4"/>
        <v>0.2618879937990019</v>
      </c>
      <c r="G51" s="144">
        <f>SR_HS2!F80</f>
        <v>49.403184</v>
      </c>
      <c r="H51" s="108">
        <f t="shared" si="5"/>
        <v>0.27881798453700807</v>
      </c>
      <c r="I51" s="167">
        <f t="shared" si="6"/>
        <v>4.106812000000005</v>
      </c>
      <c r="J51" s="137">
        <f t="shared" si="7"/>
        <v>10.688870999999999</v>
      </c>
      <c r="K51" s="114">
        <f>SR_HS2!G80</f>
        <v>130.8859949176914</v>
      </c>
      <c r="L51" s="51">
        <f>SR_HS2!H80</f>
        <v>187.8515273113004</v>
      </c>
      <c r="M51" s="35"/>
      <c r="N51" s="35"/>
      <c r="O51" s="42"/>
      <c r="P51" s="43"/>
      <c r="Q51" s="43"/>
      <c r="R51" s="43"/>
    </row>
    <row r="52" spans="1:18" s="26" customFormat="1" ht="12.75" customHeight="1">
      <c r="A52" s="48" t="str">
        <f>SR_HS2!A59</f>
        <v>47</v>
      </c>
      <c r="B52" s="58" t="str">
        <f>SR_HS2!B59</f>
        <v>  Vláknina z dreva alebo iných celulózových vláknin; zberový papier</v>
      </c>
      <c r="C52" s="143">
        <f>SR_HS2!C59</f>
        <v>32.924444</v>
      </c>
      <c r="D52" s="153">
        <f>SR_HS2!D59</f>
        <v>33.165756</v>
      </c>
      <c r="E52" s="154">
        <f>SR_HS2!E59</f>
        <v>43.107467</v>
      </c>
      <c r="F52" s="103">
        <f t="shared" si="4"/>
        <v>0.24923250035094824</v>
      </c>
      <c r="G52" s="144">
        <f>SR_HS2!F59</f>
        <v>36.182751</v>
      </c>
      <c r="H52" s="108">
        <f t="shared" si="5"/>
        <v>0.204205496326399</v>
      </c>
      <c r="I52" s="167">
        <f t="shared" si="6"/>
        <v>-6.9247159999999965</v>
      </c>
      <c r="J52" s="137">
        <f t="shared" si="7"/>
        <v>10.183022999999999</v>
      </c>
      <c r="K52" s="114">
        <f>SR_HS2!G59</f>
        <v>130.9284585033539</v>
      </c>
      <c r="L52" s="51">
        <f>SR_HS2!H59</f>
        <v>109.09671710785065</v>
      </c>
      <c r="M52" s="35"/>
      <c r="N52" s="35"/>
      <c r="O52" s="42"/>
      <c r="P52" s="43"/>
      <c r="Q52" s="43"/>
      <c r="R52" s="43"/>
    </row>
    <row r="53" spans="1:18" s="26" customFormat="1" ht="12.75" customHeight="1">
      <c r="A53" s="59" t="str">
        <f>SR_HS2!A33</f>
        <v>21</v>
      </c>
      <c r="B53" s="60" t="str">
        <f>SR_HS2!B33</f>
        <v>  Rôzne jedlé prípravky</v>
      </c>
      <c r="C53" s="148">
        <f>SR_HS2!C33</f>
        <v>59.584198</v>
      </c>
      <c r="D53" s="157">
        <f>SR_HS2!D33</f>
        <v>38.41448</v>
      </c>
      <c r="E53" s="158">
        <f>SR_HS2!E33</f>
        <v>72.072699</v>
      </c>
      <c r="F53" s="106">
        <f t="shared" si="4"/>
        <v>0.4166994775826491</v>
      </c>
      <c r="G53" s="149">
        <f>SR_HS2!F33</f>
        <v>44.514169</v>
      </c>
      <c r="H53" s="111">
        <f t="shared" si="5"/>
        <v>0.25122572836438567</v>
      </c>
      <c r="I53" s="170">
        <f t="shared" si="6"/>
        <v>-27.558529999999998</v>
      </c>
      <c r="J53" s="138">
        <f t="shared" si="7"/>
        <v>12.488501</v>
      </c>
      <c r="K53" s="117">
        <f>SR_HS2!G33</f>
        <v>120.95941779731598</v>
      </c>
      <c r="L53" s="62">
        <f>SR_HS2!H33</f>
        <v>115.87861920817359</v>
      </c>
      <c r="M53" s="35"/>
      <c r="N53" s="35"/>
      <c r="O53" s="42"/>
      <c r="P53" s="43"/>
      <c r="Q53" s="43"/>
      <c r="R53" s="43"/>
    </row>
    <row r="54" spans="1:18" s="26" customFormat="1" ht="12.75" customHeight="1">
      <c r="A54" s="63" t="str">
        <f>SR_HS2!A66</f>
        <v>54</v>
      </c>
      <c r="B54" s="64" t="str">
        <f>SR_HS2!B66</f>
        <v>  Umelo vyrobené vlákna</v>
      </c>
      <c r="C54" s="150">
        <f>SR_HS2!C66</f>
        <v>26.665804</v>
      </c>
      <c r="D54" s="159">
        <f>SR_HS2!D66</f>
        <v>39.592057</v>
      </c>
      <c r="E54" s="160">
        <f>SR_HS2!E66</f>
        <v>29.915719</v>
      </c>
      <c r="F54" s="107">
        <f t="shared" si="4"/>
        <v>0.17296236510872626</v>
      </c>
      <c r="G54" s="145">
        <f>SR_HS2!F66</f>
        <v>44.180507</v>
      </c>
      <c r="H54" s="112">
        <f t="shared" si="5"/>
        <v>0.24934263179399885</v>
      </c>
      <c r="I54" s="168">
        <f t="shared" si="6"/>
        <v>14.264788</v>
      </c>
      <c r="J54" s="136">
        <f t="shared" si="7"/>
        <v>3.249914999999998</v>
      </c>
      <c r="K54" s="118">
        <f>SR_HS2!G66</f>
        <v>112.187575518068</v>
      </c>
      <c r="L54" s="66">
        <f>SR_HS2!H66</f>
        <v>111.58931954457432</v>
      </c>
      <c r="M54" s="35"/>
      <c r="N54" s="35"/>
      <c r="O54" s="42"/>
      <c r="P54" s="43"/>
      <c r="Q54" s="43"/>
      <c r="R54" s="43"/>
    </row>
    <row r="55" spans="1:18" s="26" customFormat="1" ht="12.75" customHeight="1">
      <c r="A55" s="48" t="str">
        <f>SR_HS2!A107</f>
        <v>96</v>
      </c>
      <c r="B55" s="58" t="str">
        <f>SR_HS2!B107</f>
        <v>  Rôzne výrobky</v>
      </c>
      <c r="C55" s="143">
        <f>SR_HS2!C107</f>
        <v>35.946171</v>
      </c>
      <c r="D55" s="161">
        <f>SR_HS2!D107</f>
        <v>29.781902</v>
      </c>
      <c r="E55" s="154">
        <f>SR_HS2!E107</f>
        <v>38.313877</v>
      </c>
      <c r="F55" s="103">
        <f t="shared" si="4"/>
        <v>0.2215176169559832</v>
      </c>
      <c r="G55" s="144">
        <f>SR_HS2!F107</f>
        <v>31.658565</v>
      </c>
      <c r="H55" s="108">
        <f t="shared" si="5"/>
        <v>0.17867223470118576</v>
      </c>
      <c r="I55" s="167">
        <f t="shared" si="6"/>
        <v>-6.655311999999999</v>
      </c>
      <c r="J55" s="137">
        <f t="shared" si="7"/>
        <v>2.3677059999999983</v>
      </c>
      <c r="K55" s="114">
        <f>SR_HS2!G107</f>
        <v>106.58681003882164</v>
      </c>
      <c r="L55" s="51">
        <f>SR_HS2!H107</f>
        <v>106.30135375504224</v>
      </c>
      <c r="M55" s="35"/>
      <c r="N55" s="35"/>
      <c r="O55" s="42"/>
      <c r="P55" s="43"/>
      <c r="Q55" s="43"/>
      <c r="R55" s="43"/>
    </row>
    <row r="56" spans="1:18" s="26" customFormat="1" ht="12.75" customHeight="1">
      <c r="A56" s="48" t="str">
        <f>SR_HS2!A40</f>
        <v>28</v>
      </c>
      <c r="B56" s="58" t="str">
        <f>SR_HS2!B40</f>
        <v>  Anorganické chemikálie</v>
      </c>
      <c r="C56" s="143">
        <f>SR_HS2!C40</f>
        <v>74.915236</v>
      </c>
      <c r="D56" s="153">
        <f>SR_HS2!D40</f>
        <v>28.201109</v>
      </c>
      <c r="E56" s="154">
        <f>SR_HS2!E40</f>
        <v>99.861893</v>
      </c>
      <c r="F56" s="103">
        <f t="shared" si="4"/>
        <v>0.5773670088796647</v>
      </c>
      <c r="G56" s="144">
        <f>SR_HS2!F40</f>
        <v>44.35987</v>
      </c>
      <c r="H56" s="108">
        <f t="shared" si="5"/>
        <v>0.2503549072408711</v>
      </c>
      <c r="I56" s="167">
        <f t="shared" si="6"/>
        <v>-55.502022999999994</v>
      </c>
      <c r="J56" s="137">
        <f t="shared" si="7"/>
        <v>24.946657000000002</v>
      </c>
      <c r="K56" s="114">
        <f>SR_HS2!G40</f>
        <v>133.2998443734463</v>
      </c>
      <c r="L56" s="51">
        <f>SR_HS2!H40</f>
        <v>157.29831759453148</v>
      </c>
      <c r="M56" s="35"/>
      <c r="N56" s="35"/>
      <c r="O56" s="42"/>
      <c r="P56" s="43"/>
      <c r="Q56" s="43"/>
      <c r="R56" s="43"/>
    </row>
    <row r="57" spans="1:18" s="26" customFormat="1" ht="12.75" customHeight="1">
      <c r="A57" s="48" t="str">
        <f>SR_HS2!A75</f>
        <v>63</v>
      </c>
      <c r="B57" s="58" t="str">
        <f>SR_HS2!B75</f>
        <v>  Celkom dohotovené textilné výrobky; súpravy; obnosené odevy</v>
      </c>
      <c r="C57" s="143">
        <f>SR_HS2!C75</f>
        <v>32.358855</v>
      </c>
      <c r="D57" s="153">
        <f>SR_HS2!D75</f>
        <v>25.998416</v>
      </c>
      <c r="E57" s="154">
        <f>SR_HS2!E75</f>
        <v>43.261071</v>
      </c>
      <c r="F57" s="103">
        <f t="shared" si="4"/>
        <v>0.25012058567927214</v>
      </c>
      <c r="G57" s="144">
        <f>SR_HS2!F75</f>
        <v>32.202606</v>
      </c>
      <c r="H57" s="108">
        <f t="shared" si="5"/>
        <v>0.18174265249299243</v>
      </c>
      <c r="I57" s="167">
        <f t="shared" si="6"/>
        <v>-11.058464999999998</v>
      </c>
      <c r="J57" s="137">
        <f t="shared" si="7"/>
        <v>10.902216000000003</v>
      </c>
      <c r="K57" s="114">
        <f>SR_HS2!G75</f>
        <v>133.69160002725684</v>
      </c>
      <c r="L57" s="51">
        <f>SR_HS2!H75</f>
        <v>123.86372308220626</v>
      </c>
      <c r="M57" s="35"/>
      <c r="N57" s="35"/>
      <c r="O57" s="42"/>
      <c r="P57" s="43"/>
      <c r="Q57" s="43"/>
      <c r="R57" s="43"/>
    </row>
    <row r="58" spans="1:18" s="26" customFormat="1" ht="12.75" customHeight="1">
      <c r="A58" s="48" t="str">
        <f>SR_HS2!A23</f>
        <v>11</v>
      </c>
      <c r="B58" s="49" t="str">
        <f>SR_HS2!B23</f>
        <v>  Mlynské výrobky; slad; škroby; inulín; pšeničný lepok</v>
      </c>
      <c r="C58" s="143">
        <f>SR_HS2!C23</f>
        <v>9.310338</v>
      </c>
      <c r="D58" s="153">
        <f>SR_HS2!D23</f>
        <v>28.026061</v>
      </c>
      <c r="E58" s="154">
        <f>SR_HS2!E23</f>
        <v>11.16353</v>
      </c>
      <c r="F58" s="103">
        <f t="shared" si="4"/>
        <v>0.06454367858456682</v>
      </c>
      <c r="G58" s="144">
        <f>SR_HS2!F23</f>
        <v>40.461773</v>
      </c>
      <c r="H58" s="108">
        <f t="shared" si="5"/>
        <v>0.22835511975612607</v>
      </c>
      <c r="I58" s="167">
        <f t="shared" si="6"/>
        <v>29.298243</v>
      </c>
      <c r="J58" s="137">
        <f t="shared" si="7"/>
        <v>1.853192</v>
      </c>
      <c r="K58" s="114">
        <f>SR_HS2!G23</f>
        <v>119.90466941157239</v>
      </c>
      <c r="L58" s="51">
        <f>SR_HS2!H23</f>
        <v>144.37195794300172</v>
      </c>
      <c r="M58" s="35"/>
      <c r="N58" s="35"/>
      <c r="O58" s="42"/>
      <c r="P58" s="43"/>
      <c r="Q58" s="43"/>
      <c r="R58" s="43"/>
    </row>
    <row r="59" spans="1:18" s="26" customFormat="1" ht="12.75" customHeight="1">
      <c r="A59" s="48" t="str">
        <f>SR_HS2!A31</f>
        <v>19</v>
      </c>
      <c r="B59" s="58" t="str">
        <f>SR_HS2!B31</f>
        <v>  Prípravky z obilia, múky, škrobu alebo z mlieka; cukrárske výrobky</v>
      </c>
      <c r="C59" s="143">
        <f>SR_HS2!C31</f>
        <v>66.474816</v>
      </c>
      <c r="D59" s="153">
        <f>SR_HS2!D31</f>
        <v>30.8557</v>
      </c>
      <c r="E59" s="154">
        <f>SR_HS2!E31</f>
        <v>70.404586</v>
      </c>
      <c r="F59" s="103">
        <f t="shared" si="4"/>
        <v>0.40705502378400854</v>
      </c>
      <c r="G59" s="144">
        <f>SR_HS2!F31</f>
        <v>25.774781</v>
      </c>
      <c r="H59" s="108">
        <f t="shared" si="5"/>
        <v>0.1454657758557175</v>
      </c>
      <c r="I59" s="167">
        <f t="shared" si="6"/>
        <v>-44.62980499999999</v>
      </c>
      <c r="J59" s="137">
        <f t="shared" si="7"/>
        <v>3.9297699999999907</v>
      </c>
      <c r="K59" s="114">
        <f>SR_HS2!G31</f>
        <v>105.91166735986151</v>
      </c>
      <c r="L59" s="51">
        <f>SR_HS2!H31</f>
        <v>83.53328882507932</v>
      </c>
      <c r="M59" s="35"/>
      <c r="N59" s="35"/>
      <c r="O59" s="42"/>
      <c r="P59" s="43"/>
      <c r="Q59" s="43"/>
      <c r="R59" s="43"/>
    </row>
    <row r="60" spans="1:18" s="26" customFormat="1" ht="12.75" customHeight="1">
      <c r="A60" s="48" t="str">
        <f>SR_HS2!A44</f>
        <v>32</v>
      </c>
      <c r="B60" s="58" t="str">
        <f>SR_HS2!B44</f>
        <v>  Farbiarske výťažky; taníny; farbivá, pigmenty; laky; tmely</v>
      </c>
      <c r="C60" s="143">
        <f>SR_HS2!C44</f>
        <v>87.417596</v>
      </c>
      <c r="D60" s="161">
        <f>SR_HS2!D44</f>
        <v>31.917939</v>
      </c>
      <c r="E60" s="154">
        <f>SR_HS2!E44</f>
        <v>107.89807</v>
      </c>
      <c r="F60" s="103">
        <f t="shared" si="4"/>
        <v>0.623829411483204</v>
      </c>
      <c r="G60" s="144">
        <f>SR_HS2!F44</f>
        <v>31.138799</v>
      </c>
      <c r="H60" s="108">
        <f t="shared" si="5"/>
        <v>0.1757388183337131</v>
      </c>
      <c r="I60" s="167">
        <f t="shared" si="6"/>
        <v>-76.75927100000001</v>
      </c>
      <c r="J60" s="137">
        <f t="shared" si="7"/>
        <v>20.480474</v>
      </c>
      <c r="K60" s="114">
        <f>SR_HS2!G44</f>
        <v>123.42831985450617</v>
      </c>
      <c r="L60" s="51">
        <f>SR_HS2!H44</f>
        <v>97.55892759867734</v>
      </c>
      <c r="M60" s="35"/>
      <c r="N60" s="35"/>
      <c r="O60" s="42"/>
      <c r="P60" s="43"/>
      <c r="Q60" s="43"/>
      <c r="R60" s="43"/>
    </row>
    <row r="61" spans="1:18" s="26" customFormat="1" ht="12.75" customHeight="1">
      <c r="A61" s="48" t="str">
        <f>SR_HS2!A53</f>
        <v>41</v>
      </c>
      <c r="B61" s="58" t="str">
        <f>SR_HS2!B53</f>
        <v>  Surové kože a kožky (iné ako kožušiny) a usne</v>
      </c>
      <c r="C61" s="143">
        <f>SR_HS2!C53</f>
        <v>43.679517</v>
      </c>
      <c r="D61" s="153">
        <f>SR_HS2!D53</f>
        <v>27.202044</v>
      </c>
      <c r="E61" s="154">
        <f>SR_HS2!E53</f>
        <v>54.008046</v>
      </c>
      <c r="F61" s="103">
        <f t="shared" si="4"/>
        <v>0.31225588698238815</v>
      </c>
      <c r="G61" s="144">
        <f>SR_HS2!F53</f>
        <v>25.629492</v>
      </c>
      <c r="H61" s="108">
        <f t="shared" si="5"/>
        <v>0.14464580469443775</v>
      </c>
      <c r="I61" s="167">
        <f t="shared" si="6"/>
        <v>-28.378554</v>
      </c>
      <c r="J61" s="137">
        <f t="shared" si="7"/>
        <v>10.328529000000003</v>
      </c>
      <c r="K61" s="114">
        <f>SR_HS2!G53</f>
        <v>123.64616119724951</v>
      </c>
      <c r="L61" s="51">
        <f>SR_HS2!H53</f>
        <v>94.21899324918377</v>
      </c>
      <c r="M61" s="35"/>
      <c r="N61" s="35"/>
      <c r="O61" s="42"/>
      <c r="P61" s="43"/>
      <c r="Q61" s="43"/>
      <c r="R61" s="43"/>
    </row>
    <row r="62" spans="1:18" s="26" customFormat="1" ht="12.75" customHeight="1">
      <c r="A62" s="48" t="str">
        <f>SR_HS2!A54</f>
        <v>42</v>
      </c>
      <c r="B62" s="58" t="str">
        <f>SR_HS2!B54</f>
        <v>  Kožené výrobky; sedlárske výrobky; cestovné potreby, kabelky</v>
      </c>
      <c r="C62" s="143">
        <f>SR_HS2!C54</f>
        <v>19.927363</v>
      </c>
      <c r="D62" s="161">
        <f>SR_HS2!D54</f>
        <v>23.346954</v>
      </c>
      <c r="E62" s="154">
        <f>SR_HS2!E54</f>
        <v>28.504145</v>
      </c>
      <c r="F62" s="103">
        <f t="shared" si="4"/>
        <v>0.16480113129161542</v>
      </c>
      <c r="G62" s="144">
        <f>SR_HS2!F54</f>
        <v>34.683108</v>
      </c>
      <c r="H62" s="108">
        <f t="shared" si="5"/>
        <v>0.19574192363875534</v>
      </c>
      <c r="I62" s="167">
        <f t="shared" si="6"/>
        <v>6.178962999999996</v>
      </c>
      <c r="J62" s="137">
        <f t="shared" si="7"/>
        <v>8.576782000000001</v>
      </c>
      <c r="K62" s="114">
        <f>SR_HS2!G54</f>
        <v>143.04022564350336</v>
      </c>
      <c r="L62" s="51">
        <f>SR_HS2!H54</f>
        <v>148.55517340720334</v>
      </c>
      <c r="M62" s="35"/>
      <c r="N62" s="35"/>
      <c r="O62" s="42"/>
      <c r="P62" s="43"/>
      <c r="Q62" s="43"/>
      <c r="R62" s="43"/>
    </row>
    <row r="63" spans="1:18" s="26" customFormat="1" ht="12.75" customHeight="1">
      <c r="A63" s="52" t="str">
        <f>SR_HS2!A27</f>
        <v>15</v>
      </c>
      <c r="B63" s="67" t="str">
        <f>SR_HS2!B27</f>
        <v>  Živočíšne a rastlinné tuky a oleje; upravené jedlé tuky; vosky</v>
      </c>
      <c r="C63" s="146">
        <f>SR_HS2!C27</f>
        <v>52.623751</v>
      </c>
      <c r="D63" s="155">
        <f>SR_HS2!D27</f>
        <v>23.26182</v>
      </c>
      <c r="E63" s="156">
        <f>SR_HS2!E27</f>
        <v>82.718218</v>
      </c>
      <c r="F63" s="104">
        <f t="shared" si="4"/>
        <v>0.47824819530024365</v>
      </c>
      <c r="G63" s="147">
        <f>SR_HS2!F27</f>
        <v>44.404564</v>
      </c>
      <c r="H63" s="109">
        <f t="shared" si="5"/>
        <v>0.2506071478859457</v>
      </c>
      <c r="I63" s="169">
        <f t="shared" si="6"/>
        <v>-38.31365399999999</v>
      </c>
      <c r="J63" s="138">
        <f t="shared" si="7"/>
        <v>30.094466999999995</v>
      </c>
      <c r="K63" s="115">
        <f>SR_HS2!G27</f>
        <v>157.18799292737606</v>
      </c>
      <c r="L63" s="55">
        <f>SR_HS2!H27</f>
        <v>190.89032586444225</v>
      </c>
      <c r="M63" s="35"/>
      <c r="N63" s="69"/>
      <c r="O63" s="42"/>
      <c r="P63" s="43"/>
      <c r="Q63" s="43"/>
      <c r="R63" s="43"/>
    </row>
    <row r="64" spans="1:18" s="26" customFormat="1" ht="12.75" customHeight="1">
      <c r="A64" s="44" t="str">
        <f>SR_HS2!A93</f>
        <v>82</v>
      </c>
      <c r="B64" s="68" t="str">
        <f>SR_HS2!B93</f>
        <v>  Nástroje, náradie, nožiarsky tovar, lyžice a vidličky</v>
      </c>
      <c r="C64" s="141">
        <f>SR_HS2!C93</f>
        <v>56.508034</v>
      </c>
      <c r="D64" s="151">
        <f>SR_HS2!D93</f>
        <v>23.388919</v>
      </c>
      <c r="E64" s="152">
        <f>SR_HS2!E93</f>
        <v>72.798416</v>
      </c>
      <c r="F64" s="105">
        <f t="shared" si="4"/>
        <v>0.42089532287453757</v>
      </c>
      <c r="G64" s="142">
        <f>SR_HS2!F93</f>
        <v>25.630719</v>
      </c>
      <c r="H64" s="110">
        <f t="shared" si="5"/>
        <v>0.14465272954501068</v>
      </c>
      <c r="I64" s="166">
        <f t="shared" si="6"/>
        <v>-47.167697000000004</v>
      </c>
      <c r="J64" s="136">
        <f t="shared" si="7"/>
        <v>16.290382</v>
      </c>
      <c r="K64" s="116">
        <f>SR_HS2!G93</f>
        <v>128.82843526285131</v>
      </c>
      <c r="L64" s="47">
        <f>SR_HS2!H93</f>
        <v>109.58488077195871</v>
      </c>
      <c r="M64" s="35"/>
      <c r="N64" s="69"/>
      <c r="O64" s="42"/>
      <c r="P64" s="43"/>
      <c r="Q64" s="43"/>
      <c r="R64" s="43"/>
    </row>
    <row r="65" spans="1:18" s="26" customFormat="1" ht="12.75" customHeight="1">
      <c r="A65" s="48" t="str">
        <f>SR_HS2!A21</f>
        <v>09</v>
      </c>
      <c r="B65" s="49" t="str">
        <f>SR_HS2!B21</f>
        <v>  Káva, čaj, maté a koreniny</v>
      </c>
      <c r="C65" s="143">
        <f>SR_HS2!C21</f>
        <v>43.249787</v>
      </c>
      <c r="D65" s="161">
        <f>SR_HS2!D21</f>
        <v>20.450166</v>
      </c>
      <c r="E65" s="154">
        <f>SR_HS2!E21</f>
        <v>51.693018</v>
      </c>
      <c r="F65" s="103">
        <f t="shared" si="4"/>
        <v>0.2988711938659391</v>
      </c>
      <c r="G65" s="144">
        <f>SR_HS2!F21</f>
        <v>30.075735</v>
      </c>
      <c r="H65" s="108">
        <f t="shared" si="5"/>
        <v>0.16973917746210757</v>
      </c>
      <c r="I65" s="167">
        <f t="shared" si="6"/>
        <v>-21.617283</v>
      </c>
      <c r="J65" s="137">
        <f t="shared" si="7"/>
        <v>8.443231000000004</v>
      </c>
      <c r="K65" s="114">
        <f>SR_HS2!G21</f>
        <v>119.52201753039849</v>
      </c>
      <c r="L65" s="51">
        <f>SR_HS2!H21</f>
        <v>147.06841499477318</v>
      </c>
      <c r="M65" s="35"/>
      <c r="N65" s="69"/>
      <c r="O65" s="42"/>
      <c r="P65" s="43"/>
      <c r="Q65" s="43"/>
      <c r="R65" s="43"/>
    </row>
    <row r="66" spans="1:18" s="26" customFormat="1" ht="12.75" customHeight="1">
      <c r="A66" s="48" t="str">
        <f>SR_HS2!A46</f>
        <v>34</v>
      </c>
      <c r="B66" s="58" t="str">
        <f>SR_HS2!B46</f>
        <v>  Mydlo, pracie, čistiace prípravky, vosky, sviečky; modelovacie pasty</v>
      </c>
      <c r="C66" s="143">
        <f>SR_HS2!C46</f>
        <v>50.663485</v>
      </c>
      <c r="D66" s="153">
        <f>SR_HS2!D46</f>
        <v>16.919209</v>
      </c>
      <c r="E66" s="154">
        <f>SR_HS2!E46</f>
        <v>56.068347</v>
      </c>
      <c r="F66" s="103">
        <f t="shared" si="4"/>
        <v>0.32416783647609326</v>
      </c>
      <c r="G66" s="144">
        <f>SR_HS2!F46</f>
        <v>22.24006</v>
      </c>
      <c r="H66" s="108">
        <f t="shared" si="5"/>
        <v>0.12551678258595908</v>
      </c>
      <c r="I66" s="167">
        <f t="shared" si="6"/>
        <v>-33.828287</v>
      </c>
      <c r="J66" s="137">
        <f t="shared" si="7"/>
        <v>5.404862000000001</v>
      </c>
      <c r="K66" s="114">
        <f>SR_HS2!G46</f>
        <v>110.668160707855</v>
      </c>
      <c r="L66" s="51">
        <f>SR_HS2!H46</f>
        <v>131.44858013161254</v>
      </c>
      <c r="M66" s="35"/>
      <c r="N66" s="35"/>
      <c r="O66" s="42"/>
      <c r="P66" s="43"/>
      <c r="Q66" s="43"/>
      <c r="R66" s="43"/>
    </row>
    <row r="67" spans="1:18" s="26" customFormat="1" ht="12.75" customHeight="1">
      <c r="A67" s="48" t="str">
        <f>SR_HS2!A81</f>
        <v>69</v>
      </c>
      <c r="B67" s="58" t="str">
        <f>SR_HS2!B81</f>
        <v>  Keramické výrobky</v>
      </c>
      <c r="C67" s="143">
        <f>SR_HS2!C81</f>
        <v>42.671966</v>
      </c>
      <c r="D67" s="153">
        <f>SR_HS2!D81</f>
        <v>15.22245</v>
      </c>
      <c r="E67" s="154">
        <f>SR_HS2!E81</f>
        <v>47.604678</v>
      </c>
      <c r="F67" s="103">
        <f t="shared" si="4"/>
        <v>0.2752338226308165</v>
      </c>
      <c r="G67" s="144">
        <f>SR_HS2!F81</f>
        <v>19.657263</v>
      </c>
      <c r="H67" s="108">
        <f t="shared" si="5"/>
        <v>0.1109401865914938</v>
      </c>
      <c r="I67" s="167">
        <f t="shared" si="6"/>
        <v>-27.947415</v>
      </c>
      <c r="J67" s="137">
        <f t="shared" si="7"/>
        <v>4.932712000000002</v>
      </c>
      <c r="K67" s="114">
        <f>SR_HS2!G81</f>
        <v>111.55960801056133</v>
      </c>
      <c r="L67" s="51">
        <f>SR_HS2!H81</f>
        <v>129.13337209187745</v>
      </c>
      <c r="M67" s="35"/>
      <c r="N67" s="35"/>
      <c r="O67" s="42"/>
      <c r="P67" s="43"/>
      <c r="Q67" s="43"/>
      <c r="R67" s="43"/>
    </row>
    <row r="68" spans="1:18" s="26" customFormat="1" ht="12.75" customHeight="1">
      <c r="A68" s="48" t="str">
        <f>SR_HS2!A100</f>
        <v>89</v>
      </c>
      <c r="B68" s="58" t="str">
        <f>SR_HS2!B100</f>
        <v>  Lode, člny a plávajúce konštrukcie</v>
      </c>
      <c r="C68" s="143">
        <f>SR_HS2!C100</f>
        <v>0.612952</v>
      </c>
      <c r="D68" s="153">
        <f>SR_HS2!D100</f>
        <v>21.285018</v>
      </c>
      <c r="E68" s="154">
        <f>SR_HS2!E100</f>
        <v>1.071751</v>
      </c>
      <c r="F68" s="103">
        <f t="shared" si="4"/>
        <v>0.006196494483974878</v>
      </c>
      <c r="G68" s="144">
        <f>SR_HS2!F100</f>
        <v>0.951692</v>
      </c>
      <c r="H68" s="108">
        <f t="shared" si="5"/>
        <v>0.005371087931093556</v>
      </c>
      <c r="I68" s="167">
        <f t="shared" si="6"/>
        <v>-0.12005899999999992</v>
      </c>
      <c r="J68" s="137">
        <f t="shared" si="7"/>
        <v>0.45879899999999985</v>
      </c>
      <c r="K68" s="114">
        <f>SR_HS2!G100</f>
        <v>174.8507224056696</v>
      </c>
      <c r="L68" s="51">
        <f>SR_HS2!H100</f>
        <v>4.471182500291989</v>
      </c>
      <c r="M68" s="35"/>
      <c r="N68" s="35"/>
      <c r="O68" s="42"/>
      <c r="P68" s="43"/>
      <c r="Q68" s="43"/>
      <c r="R68" s="43"/>
    </row>
    <row r="69" spans="1:18" s="26" customFormat="1" ht="12.75" customHeight="1">
      <c r="A69" s="48" t="str">
        <f>SR_HS2!A19</f>
        <v>07</v>
      </c>
      <c r="B69" s="49" t="str">
        <f>SR_HS2!B19</f>
        <v>  Zelenina, jedlé rastliny, korene a hľuzy</v>
      </c>
      <c r="C69" s="143">
        <f>SR_HS2!C19</f>
        <v>66.362767</v>
      </c>
      <c r="D69" s="161">
        <f>SR_HS2!D19</f>
        <v>18.571619</v>
      </c>
      <c r="E69" s="154">
        <f>SR_HS2!E19</f>
        <v>78.94972</v>
      </c>
      <c r="F69" s="103">
        <f t="shared" si="4"/>
        <v>0.4564600401505211</v>
      </c>
      <c r="G69" s="144">
        <f>SR_HS2!F19</f>
        <v>9.997981</v>
      </c>
      <c r="H69" s="108">
        <f t="shared" si="5"/>
        <v>0.05642585530234853</v>
      </c>
      <c r="I69" s="167">
        <f t="shared" si="6"/>
        <v>-68.951739</v>
      </c>
      <c r="J69" s="137">
        <f t="shared" si="7"/>
        <v>12.586952999999994</v>
      </c>
      <c r="K69" s="114">
        <f>SR_HS2!G19</f>
        <v>118.96688997310795</v>
      </c>
      <c r="L69" s="51">
        <f>SR_HS2!H19</f>
        <v>53.834730294650136</v>
      </c>
      <c r="M69" s="35"/>
      <c r="N69" s="35"/>
      <c r="O69" s="42"/>
      <c r="P69" s="43"/>
      <c r="Q69" s="43"/>
      <c r="R69" s="43"/>
    </row>
    <row r="70" spans="1:18" s="26" customFormat="1" ht="12.75" customHeight="1">
      <c r="A70" s="48" t="str">
        <f>SR_HS2!A90</f>
        <v>79</v>
      </c>
      <c r="B70" s="58" t="str">
        <f>SR_HS2!B90</f>
        <v>  Zinok a predmety zo zinku</v>
      </c>
      <c r="C70" s="143">
        <f>SR_HS2!C90</f>
        <v>28.239524</v>
      </c>
      <c r="D70" s="161">
        <f>SR_HS2!D90</f>
        <v>17.080228</v>
      </c>
      <c r="E70" s="154">
        <f>SR_HS2!E90</f>
        <v>32.035851</v>
      </c>
      <c r="F70" s="103">
        <f t="shared" si="4"/>
        <v>0.18522023680028393</v>
      </c>
      <c r="G70" s="144">
        <f>SR_HS2!F90</f>
        <v>14.301289</v>
      </c>
      <c r="H70" s="108">
        <f t="shared" si="5"/>
        <v>0.08071254223738461</v>
      </c>
      <c r="I70" s="167">
        <f t="shared" si="6"/>
        <v>-17.734562</v>
      </c>
      <c r="J70" s="137">
        <f t="shared" si="7"/>
        <v>3.7963270000000016</v>
      </c>
      <c r="K70" s="114">
        <f>SR_HS2!G90</f>
        <v>113.4433108716705</v>
      </c>
      <c r="L70" s="51">
        <f>SR_HS2!H90</f>
        <v>83.73008252583045</v>
      </c>
      <c r="M70" s="35"/>
      <c r="N70" s="35"/>
      <c r="O70" s="42"/>
      <c r="P70" s="43"/>
      <c r="Q70" s="43"/>
      <c r="R70" s="43"/>
    </row>
    <row r="71" spans="1:18" s="26" customFormat="1" ht="12.75" customHeight="1">
      <c r="A71" s="48" t="str">
        <f>SR_HS2!A68</f>
        <v>56</v>
      </c>
      <c r="B71" s="58" t="str">
        <f>SR_HS2!B68</f>
        <v>  Vata, plsť a netkané textílie; špeciálne priadze; motúzy, šnúry, laná</v>
      </c>
      <c r="C71" s="143">
        <f>SR_HS2!C68</f>
        <v>28.785606</v>
      </c>
      <c r="D71" s="161">
        <f>SR_HS2!D68</f>
        <v>18.106468</v>
      </c>
      <c r="E71" s="154">
        <f>SR_HS2!E68</f>
        <v>36.21378</v>
      </c>
      <c r="F71" s="103">
        <f t="shared" si="4"/>
        <v>0.2093755807215293</v>
      </c>
      <c r="G71" s="144">
        <f>SR_HS2!F68</f>
        <v>18.180401</v>
      </c>
      <c r="H71" s="108">
        <f t="shared" si="5"/>
        <v>0.10260518360303672</v>
      </c>
      <c r="I71" s="167">
        <f t="shared" si="6"/>
        <v>-18.033379</v>
      </c>
      <c r="J71" s="137">
        <f t="shared" si="7"/>
        <v>7.4281739999999985</v>
      </c>
      <c r="K71" s="114">
        <f>SR_HS2!G68</f>
        <v>125.80516804127728</v>
      </c>
      <c r="L71" s="51">
        <f>SR_HS2!H68</f>
        <v>100.40832369957519</v>
      </c>
      <c r="M71" s="35"/>
      <c r="N71" s="35"/>
      <c r="O71" s="42"/>
      <c r="P71" s="43"/>
      <c r="Q71" s="43"/>
      <c r="R71" s="43"/>
    </row>
    <row r="72" spans="1:18" s="26" customFormat="1" ht="12.75" customHeight="1">
      <c r="A72" s="48" t="str">
        <f>SR_HS2!A20</f>
        <v>08</v>
      </c>
      <c r="B72" s="49" t="str">
        <f>SR_HS2!B20</f>
        <v>  Jedlé ovocie a orechy; šupy citrusových plodov a melónov</v>
      </c>
      <c r="C72" s="143">
        <f>SR_HS2!C20</f>
        <v>61.752183</v>
      </c>
      <c r="D72" s="153">
        <f>SR_HS2!D20</f>
        <v>13.684924</v>
      </c>
      <c r="E72" s="154">
        <f>SR_HS2!E20</f>
        <v>66.104328</v>
      </c>
      <c r="F72" s="103">
        <f t="shared" si="4"/>
        <v>0.3821924157932823</v>
      </c>
      <c r="G72" s="144">
        <f>SR_HS2!F20</f>
        <v>16.622626</v>
      </c>
      <c r="H72" s="108">
        <f t="shared" si="5"/>
        <v>0.09381352989379123</v>
      </c>
      <c r="I72" s="167">
        <f t="shared" si="6"/>
        <v>-49.481702</v>
      </c>
      <c r="J72" s="137">
        <f t="shared" si="7"/>
        <v>4.352144999999993</v>
      </c>
      <c r="K72" s="114">
        <f>SR_HS2!G20</f>
        <v>107.04775894319394</v>
      </c>
      <c r="L72" s="51">
        <f>SR_HS2!H20</f>
        <v>121.4667030668201</v>
      </c>
      <c r="M72" s="35"/>
      <c r="N72" s="35"/>
      <c r="O72" s="42"/>
      <c r="P72" s="43"/>
      <c r="Q72" s="43"/>
      <c r="R72" s="43"/>
    </row>
    <row r="73" spans="1:18" s="26" customFormat="1" ht="12.75" customHeight="1">
      <c r="A73" s="59" t="str">
        <f>SR_HS2!A38</f>
        <v>26</v>
      </c>
      <c r="B73" s="60" t="str">
        <f>SR_HS2!B38</f>
        <v>  Rudy kovov, trosky a popoly</v>
      </c>
      <c r="C73" s="148">
        <f>SR_HS2!C38</f>
        <v>162.17144</v>
      </c>
      <c r="D73" s="165">
        <f>SR_HS2!D38</f>
        <v>21.532866</v>
      </c>
      <c r="E73" s="158">
        <f>SR_HS2!E38</f>
        <v>196.852885</v>
      </c>
      <c r="F73" s="106">
        <f t="shared" si="4"/>
        <v>1.13813545875585</v>
      </c>
      <c r="G73" s="149">
        <f>SR_HS2!F38</f>
        <v>11.594776</v>
      </c>
      <c r="H73" s="111">
        <f t="shared" si="5"/>
        <v>0.06543772716102816</v>
      </c>
      <c r="I73" s="170">
        <f t="shared" si="6"/>
        <v>-185.258109</v>
      </c>
      <c r="J73" s="138">
        <f t="shared" si="7"/>
        <v>34.681445</v>
      </c>
      <c r="K73" s="117">
        <f>SR_HS2!G38</f>
        <v>121.38566753800792</v>
      </c>
      <c r="L73" s="62">
        <f>SR_HS2!H38</f>
        <v>53.846877605609954</v>
      </c>
      <c r="M73" s="35"/>
      <c r="N73" s="35"/>
      <c r="O73" s="42"/>
      <c r="P73" s="43"/>
      <c r="Q73" s="43"/>
      <c r="R73" s="43"/>
    </row>
    <row r="74" spans="1:18" s="26" customFormat="1" ht="12.75" customHeight="1">
      <c r="A74" s="63" t="str">
        <f>SR_HS2!A72</f>
        <v>60</v>
      </c>
      <c r="B74" s="64" t="str">
        <f>SR_HS2!B72</f>
        <v>  Pletené alebo háčkované textílie</v>
      </c>
      <c r="C74" s="150">
        <f>SR_HS2!C72</f>
        <v>8.01087</v>
      </c>
      <c r="D74" s="162">
        <f>SR_HS2!D72</f>
        <v>14.754995</v>
      </c>
      <c r="E74" s="160">
        <f>SR_HS2!E72</f>
        <v>10.25947</v>
      </c>
      <c r="F74" s="107">
        <f t="shared" si="4"/>
        <v>0.05931671560232344</v>
      </c>
      <c r="G74" s="145">
        <f>SR_HS2!F72</f>
        <v>16.665208</v>
      </c>
      <c r="H74" s="112">
        <f t="shared" si="5"/>
        <v>0.09405385099166935</v>
      </c>
      <c r="I74" s="168">
        <f t="shared" si="6"/>
        <v>6.4057379999999995</v>
      </c>
      <c r="J74" s="136">
        <f t="shared" si="7"/>
        <v>2.2485999999999997</v>
      </c>
      <c r="K74" s="118">
        <f>SR_HS2!G72</f>
        <v>128.06936075607268</v>
      </c>
      <c r="L74" s="66">
        <f>SR_HS2!H72</f>
        <v>112.94621245212215</v>
      </c>
      <c r="M74" s="35"/>
      <c r="N74" s="35"/>
      <c r="O74" s="42"/>
      <c r="P74" s="43"/>
      <c r="Q74" s="43"/>
      <c r="R74" s="43"/>
    </row>
    <row r="75" spans="1:18" s="26" customFormat="1" ht="12.75" customHeight="1">
      <c r="A75" s="48" t="str">
        <f>SR_HS2!A35</f>
        <v>23</v>
      </c>
      <c r="B75" s="58" t="str">
        <f>SR_HS2!B35</f>
        <v>  Zvyšky a odpady v potravinárskom priemysle; pripravené krmivo</v>
      </c>
      <c r="C75" s="143">
        <f>SR_HS2!C35</f>
        <v>37.730233</v>
      </c>
      <c r="D75" s="161">
        <f>SR_HS2!D35</f>
        <v>12.342779</v>
      </c>
      <c r="E75" s="154">
        <f>SR_HS2!E35</f>
        <v>44.485747</v>
      </c>
      <c r="F75" s="103">
        <f t="shared" si="4"/>
        <v>0.25720123974785375</v>
      </c>
      <c r="G75" s="144">
        <f>SR_HS2!F35</f>
        <v>21.630598</v>
      </c>
      <c r="H75" s="108">
        <f t="shared" si="5"/>
        <v>0.12207714666103782</v>
      </c>
      <c r="I75" s="167">
        <f t="shared" si="6"/>
        <v>-22.855149000000004</v>
      </c>
      <c r="J75" s="137">
        <f t="shared" si="7"/>
        <v>6.755514000000005</v>
      </c>
      <c r="K75" s="114">
        <f>SR_HS2!G35</f>
        <v>117.90477678735778</v>
      </c>
      <c r="L75" s="51">
        <f>SR_HS2!H35</f>
        <v>175.24900996769043</v>
      </c>
      <c r="M75" s="35"/>
      <c r="N75" s="35"/>
      <c r="O75" s="42"/>
      <c r="P75" s="43"/>
      <c r="Q75" s="43"/>
      <c r="R75" s="43"/>
    </row>
    <row r="76" spans="1:18" s="26" customFormat="1" ht="12.75" customHeight="1">
      <c r="A76" s="48" t="str">
        <f>SR_HS2!A28</f>
        <v>16</v>
      </c>
      <c r="B76" s="58" t="str">
        <f>SR_HS2!B28</f>
        <v>  Prípravky z mäsa, rýb, kôrovcov a z vodných bezstavovcov</v>
      </c>
      <c r="C76" s="143">
        <f>SR_HS2!C28</f>
        <v>37.931517</v>
      </c>
      <c r="D76" s="161">
        <f>SR_HS2!D28</f>
        <v>11.510323</v>
      </c>
      <c r="E76" s="154">
        <f>SR_HS2!E28</f>
        <v>41.322548</v>
      </c>
      <c r="F76" s="103">
        <f t="shared" si="4"/>
        <v>0.23891271456316543</v>
      </c>
      <c r="G76" s="144">
        <f>SR_HS2!F28</f>
        <v>14.407684</v>
      </c>
      <c r="H76" s="108">
        <f t="shared" si="5"/>
        <v>0.08131300635858002</v>
      </c>
      <c r="I76" s="167">
        <f t="shared" si="6"/>
        <v>-26.914863999999998</v>
      </c>
      <c r="J76" s="137">
        <f t="shared" si="7"/>
        <v>3.391030999999998</v>
      </c>
      <c r="K76" s="114">
        <f>SR_HS2!G28</f>
        <v>108.939877094818</v>
      </c>
      <c r="L76" s="51">
        <f>SR_HS2!H28</f>
        <v>125.17184791425923</v>
      </c>
      <c r="M76" s="35"/>
      <c r="N76" s="35"/>
      <c r="O76" s="42"/>
      <c r="P76" s="43"/>
      <c r="Q76" s="43"/>
      <c r="R76" s="43"/>
    </row>
    <row r="77" spans="1:18" s="26" customFormat="1" ht="12.75" customHeight="1">
      <c r="A77" s="48">
        <f>SR_HS2!A110</f>
        <v>99</v>
      </c>
      <c r="B77" s="58" t="str">
        <f>SR_HS2!B110</f>
        <v>  Nešpecifikované tovary z dôvodu zjednodušenia</v>
      </c>
      <c r="C77" s="143">
        <f>SR_HS2!C110</f>
        <v>26.931482</v>
      </c>
      <c r="D77" s="161">
        <f>SR_HS2!D110</f>
        <v>10.047469</v>
      </c>
      <c r="E77" s="154">
        <f>SR_HS2!E110</f>
        <v>27.262252</v>
      </c>
      <c r="F77" s="103">
        <f t="shared" si="4"/>
        <v>0.1576209344696045</v>
      </c>
      <c r="G77" s="144">
        <f>SR_HS2!F110</f>
        <v>9.774419</v>
      </c>
      <c r="H77" s="108">
        <f t="shared" si="5"/>
        <v>0.055164132854275905</v>
      </c>
      <c r="I77" s="167">
        <f t="shared" si="6"/>
        <v>-17.487833000000002</v>
      </c>
      <c r="J77" s="137">
        <f t="shared" si="7"/>
        <v>0.3307700000000011</v>
      </c>
      <c r="K77" s="114">
        <f>SR_HS2!G110</f>
        <v>101.22819085856472</v>
      </c>
      <c r="L77" s="51">
        <f>SR_HS2!H110</f>
        <v>97.28240017461114</v>
      </c>
      <c r="M77" s="35"/>
      <c r="N77" s="35"/>
      <c r="O77" s="42"/>
      <c r="P77" s="43"/>
      <c r="Q77" s="43"/>
      <c r="R77" s="43"/>
    </row>
    <row r="78" spans="1:18" s="26" customFormat="1" ht="12.75" customHeight="1">
      <c r="A78" s="48" t="str">
        <f>SR_HS2!A32</f>
        <v>20</v>
      </c>
      <c r="B78" s="58" t="str">
        <f>SR_HS2!B32</f>
        <v>  Prípravky zo zeleniny, ovocia, orechov alebo z iných častí rastlín</v>
      </c>
      <c r="C78" s="143">
        <f>SR_HS2!C32</f>
        <v>36.273721</v>
      </c>
      <c r="D78" s="161">
        <f>SR_HS2!D32</f>
        <v>10.346793</v>
      </c>
      <c r="E78" s="154">
        <f>SR_HS2!E32</f>
        <v>40.25126</v>
      </c>
      <c r="F78" s="103">
        <f aca="true" t="shared" si="8" ref="F78:F109">E78/$E$11*100</f>
        <v>0.2327188969854366</v>
      </c>
      <c r="G78" s="144">
        <f>SR_HS2!F32</f>
        <v>11.891829</v>
      </c>
      <c r="H78" s="108">
        <f aca="true" t="shared" si="9" ref="H78:H109">G78/$G$11*100</f>
        <v>0.06711421260295175</v>
      </c>
      <c r="I78" s="167">
        <f aca="true" t="shared" si="10" ref="I78:I111">G78-E78</f>
        <v>-28.359431</v>
      </c>
      <c r="J78" s="137">
        <f aca="true" t="shared" si="11" ref="J78:J111">E78-C78</f>
        <v>3.977539</v>
      </c>
      <c r="K78" s="114">
        <f>SR_HS2!G32</f>
        <v>110.96534595940682</v>
      </c>
      <c r="L78" s="51">
        <f>SR_HS2!H32</f>
        <v>114.93251097224038</v>
      </c>
      <c r="M78" s="35"/>
      <c r="N78" s="35"/>
      <c r="O78" s="42"/>
      <c r="P78" s="43"/>
      <c r="Q78" s="43"/>
      <c r="R78" s="43"/>
    </row>
    <row r="79" spans="1:18" s="26" customFormat="1" ht="12.75" customHeight="1">
      <c r="A79" s="48" t="str">
        <f>SR_HS2!A67</f>
        <v>55</v>
      </c>
      <c r="B79" s="58" t="str">
        <f>SR_HS2!B67</f>
        <v>  Umelo vyrobené strižné vlákna</v>
      </c>
      <c r="C79" s="143">
        <f>SR_HS2!C67</f>
        <v>47.319809</v>
      </c>
      <c r="D79" s="153">
        <f>SR_HS2!D67</f>
        <v>11.252299</v>
      </c>
      <c r="E79" s="154">
        <f>SR_HS2!E67</f>
        <v>23.626336</v>
      </c>
      <c r="F79" s="103">
        <f t="shared" si="8"/>
        <v>0.13659932269765745</v>
      </c>
      <c r="G79" s="144">
        <f>SR_HS2!F67</f>
        <v>19.774587</v>
      </c>
      <c r="H79" s="108">
        <f t="shared" si="9"/>
        <v>0.11160233098319575</v>
      </c>
      <c r="I79" s="167">
        <f t="shared" si="10"/>
        <v>-3.851748999999998</v>
      </c>
      <c r="J79" s="137">
        <f t="shared" si="11"/>
        <v>-23.693473</v>
      </c>
      <c r="K79" s="114">
        <f>SR_HS2!G67</f>
        <v>49.9290603645505</v>
      </c>
      <c r="L79" s="51">
        <f>SR_HS2!H67</f>
        <v>175.73819359048315</v>
      </c>
      <c r="M79" s="35"/>
      <c r="N79" s="35"/>
      <c r="O79" s="42"/>
      <c r="P79" s="43"/>
      <c r="Q79" s="43"/>
      <c r="R79" s="43"/>
    </row>
    <row r="80" spans="1:18" s="26" customFormat="1" ht="12.75" customHeight="1">
      <c r="A80" s="48" t="str">
        <f>SR_HS2!A64</f>
        <v>52</v>
      </c>
      <c r="B80" s="58" t="str">
        <f>SR_HS2!B64</f>
        <v>  Bavlna</v>
      </c>
      <c r="C80" s="143">
        <f>SR_HS2!C64</f>
        <v>38.736803</v>
      </c>
      <c r="D80" s="161">
        <f>SR_HS2!D64</f>
        <v>11.961471</v>
      </c>
      <c r="E80" s="154">
        <f>SR_HS2!E64</f>
        <v>28.84302</v>
      </c>
      <c r="F80" s="103">
        <f t="shared" si="8"/>
        <v>0.1667603896158502</v>
      </c>
      <c r="G80" s="144">
        <f>SR_HS2!F64</f>
        <v>14.345717</v>
      </c>
      <c r="H80" s="108">
        <f t="shared" si="9"/>
        <v>0.08096328165160961</v>
      </c>
      <c r="I80" s="167">
        <f t="shared" si="10"/>
        <v>-14.497302999999999</v>
      </c>
      <c r="J80" s="137">
        <f t="shared" si="11"/>
        <v>-9.893783000000003</v>
      </c>
      <c r="K80" s="114">
        <f>SR_HS2!G64</f>
        <v>74.45895831930167</v>
      </c>
      <c r="L80" s="51">
        <f>SR_HS2!H64</f>
        <v>119.93271563338656</v>
      </c>
      <c r="M80" s="35"/>
      <c r="N80" s="35"/>
      <c r="O80" s="42"/>
      <c r="P80" s="43"/>
      <c r="Q80" s="43"/>
      <c r="R80" s="43"/>
    </row>
    <row r="81" spans="1:18" s="26" customFormat="1" ht="12.75" customHeight="1">
      <c r="A81" s="48" t="str">
        <f>SR_HS2!A99</f>
        <v>88</v>
      </c>
      <c r="B81" s="58" t="str">
        <f>SR_HS2!B99</f>
        <v>  Lietadlá, kozmické lode a ich časti a súčasti</v>
      </c>
      <c r="C81" s="143">
        <f>SR_HS2!C99</f>
        <v>29.412726</v>
      </c>
      <c r="D81" s="161">
        <f>SR_HS2!D99</f>
        <v>23.078609</v>
      </c>
      <c r="E81" s="154">
        <f>SR_HS2!E99</f>
        <v>43.577843</v>
      </c>
      <c r="F81" s="103">
        <f t="shared" si="8"/>
        <v>0.2519520520839479</v>
      </c>
      <c r="G81" s="144">
        <f>SR_HS2!F99</f>
        <v>7.71673</v>
      </c>
      <c r="H81" s="108">
        <f t="shared" si="9"/>
        <v>0.04355110200622426</v>
      </c>
      <c r="I81" s="167">
        <f t="shared" si="10"/>
        <v>-35.861113</v>
      </c>
      <c r="J81" s="137">
        <f t="shared" si="11"/>
        <v>14.165117000000002</v>
      </c>
      <c r="K81" s="114">
        <f>SR_HS2!G99</f>
        <v>148.15982374432076</v>
      </c>
      <c r="L81" s="51">
        <f>SR_HS2!H99</f>
        <v>33.4367205579851</v>
      </c>
      <c r="M81" s="35"/>
      <c r="N81" s="35"/>
      <c r="O81" s="42"/>
      <c r="P81" s="43"/>
      <c r="Q81" s="43"/>
      <c r="R81" s="43"/>
    </row>
    <row r="82" spans="1:18" s="26" customFormat="1" ht="12.75" customHeight="1">
      <c r="A82" s="48" t="str">
        <f>SR_HS2!A71</f>
        <v>59</v>
      </c>
      <c r="B82" s="58" t="str">
        <f>SR_HS2!B71</f>
        <v>  Impregnované, vrstvené textílie; textil. výrobky na priemysel. použitie</v>
      </c>
      <c r="C82" s="143">
        <f>SR_HS2!C71</f>
        <v>35.842805</v>
      </c>
      <c r="D82" s="161">
        <f>SR_HS2!D71</f>
        <v>9.63045</v>
      </c>
      <c r="E82" s="154">
        <f>SR_HS2!E71</f>
        <v>44.814328</v>
      </c>
      <c r="F82" s="103">
        <f t="shared" si="8"/>
        <v>0.25910098171594054</v>
      </c>
      <c r="G82" s="144">
        <f>SR_HS2!F71</f>
        <v>11.979227</v>
      </c>
      <c r="H82" s="108">
        <f t="shared" si="9"/>
        <v>0.06760746288035421</v>
      </c>
      <c r="I82" s="167">
        <f t="shared" si="10"/>
        <v>-32.835101</v>
      </c>
      <c r="J82" s="137">
        <f t="shared" si="11"/>
        <v>8.971523000000005</v>
      </c>
      <c r="K82" s="114">
        <f>SR_HS2!G71</f>
        <v>125.0301922519736</v>
      </c>
      <c r="L82" s="51">
        <f>SR_HS2!H71</f>
        <v>124.38906800824468</v>
      </c>
      <c r="M82" s="35"/>
      <c r="N82" s="35"/>
      <c r="O82" s="42"/>
      <c r="P82" s="43"/>
      <c r="Q82" s="43"/>
      <c r="R82" s="43"/>
    </row>
    <row r="83" spans="1:18" s="26" customFormat="1" ht="12.75" customHeight="1">
      <c r="A83" s="52" t="str">
        <f>SR_HS2!A47</f>
        <v>35</v>
      </c>
      <c r="B83" s="67" t="str">
        <f>SR_HS2!B47</f>
        <v>  Albumidoidné látky; modifikované škroby; gleje; enzýmy</v>
      </c>
      <c r="C83" s="146">
        <f>SR_HS2!C47</f>
        <v>16.679558</v>
      </c>
      <c r="D83" s="163">
        <f>SR_HS2!D47</f>
        <v>9.056332</v>
      </c>
      <c r="E83" s="156">
        <f>SR_HS2!E47</f>
        <v>18.203574</v>
      </c>
      <c r="F83" s="104">
        <f t="shared" si="8"/>
        <v>0.10524678388882165</v>
      </c>
      <c r="G83" s="147">
        <f>SR_HS2!F47</f>
        <v>11.394768</v>
      </c>
      <c r="H83" s="109">
        <f t="shared" si="9"/>
        <v>0.06430893701156577</v>
      </c>
      <c r="I83" s="169">
        <f t="shared" si="10"/>
        <v>-6.808806000000001</v>
      </c>
      <c r="J83" s="138">
        <f t="shared" si="11"/>
        <v>1.5240159999999996</v>
      </c>
      <c r="K83" s="115">
        <f>SR_HS2!G47</f>
        <v>109.13702869104804</v>
      </c>
      <c r="L83" s="55">
        <f>SR_HS2!H47</f>
        <v>125.82100567867873</v>
      </c>
      <c r="M83" s="35"/>
      <c r="N83" s="35"/>
      <c r="O83" s="42"/>
      <c r="P83" s="43"/>
      <c r="Q83" s="43"/>
      <c r="R83" s="43"/>
    </row>
    <row r="84" spans="1:18" s="26" customFormat="1" ht="12.75" customHeight="1">
      <c r="A84" s="44" t="str">
        <f>SR_HS2!A91</f>
        <v>80</v>
      </c>
      <c r="B84" s="68" t="str">
        <f>SR_HS2!B91</f>
        <v>  Cín a predmety z cínu</v>
      </c>
      <c r="C84" s="141">
        <f>SR_HS2!C91</f>
        <v>10.696567</v>
      </c>
      <c r="D84" s="164">
        <f>SR_HS2!D91</f>
        <v>4.888563</v>
      </c>
      <c r="E84" s="152">
        <f>SR_HS2!E91</f>
        <v>23.056252</v>
      </c>
      <c r="F84" s="105">
        <f t="shared" si="8"/>
        <v>0.13330329371200472</v>
      </c>
      <c r="G84" s="142">
        <f>SR_HS2!F91</f>
        <v>8.412342</v>
      </c>
      <c r="H84" s="110">
        <f t="shared" si="9"/>
        <v>0.04747694483975008</v>
      </c>
      <c r="I84" s="166">
        <f t="shared" si="10"/>
        <v>-14.64391</v>
      </c>
      <c r="J84" s="136">
        <f t="shared" si="11"/>
        <v>12.359685</v>
      </c>
      <c r="K84" s="116">
        <f>SR_HS2!G91</f>
        <v>215.54814736354197</v>
      </c>
      <c r="L84" s="47">
        <f>SR_HS2!H91</f>
        <v>172.08210265470652</v>
      </c>
      <c r="M84" s="35"/>
      <c r="N84" s="35"/>
      <c r="O84" s="42"/>
      <c r="P84" s="43"/>
      <c r="Q84" s="43"/>
      <c r="R84" s="43"/>
    </row>
    <row r="85" spans="1:18" s="26" customFormat="1" ht="12.75" customHeight="1">
      <c r="A85" s="48" t="str">
        <f>SR_HS2!A70</f>
        <v>58</v>
      </c>
      <c r="B85" s="58" t="str">
        <f>SR_HS2!B70</f>
        <v>  Špeciálne tkaniny; všívané textílie; čipky, tapisérie; výšivky</v>
      </c>
      <c r="C85" s="143">
        <f>SR_HS2!C70</f>
        <v>10.32267</v>
      </c>
      <c r="D85" s="161">
        <f>SR_HS2!D70</f>
        <v>4.694945</v>
      </c>
      <c r="E85" s="154">
        <f>SR_HS2!E70</f>
        <v>11.013866</v>
      </c>
      <c r="F85" s="103">
        <f t="shared" si="8"/>
        <v>0.06367837297678142</v>
      </c>
      <c r="G85" s="144">
        <f>SR_HS2!F70</f>
        <v>6.085705</v>
      </c>
      <c r="H85" s="108">
        <f t="shared" si="9"/>
        <v>0.03434604544085241</v>
      </c>
      <c r="I85" s="167">
        <f t="shared" si="10"/>
        <v>-4.928161</v>
      </c>
      <c r="J85" s="137">
        <f t="shared" si="11"/>
        <v>0.6911959999999997</v>
      </c>
      <c r="K85" s="114">
        <f>SR_HS2!G70</f>
        <v>106.69590328858716</v>
      </c>
      <c r="L85" s="51">
        <f>SR_HS2!H70</f>
        <v>129.6224982401285</v>
      </c>
      <c r="M85" s="35"/>
      <c r="N85" s="35"/>
      <c r="O85" s="42"/>
      <c r="P85" s="43"/>
      <c r="Q85" s="43"/>
      <c r="R85" s="43"/>
    </row>
    <row r="86" spans="1:18" s="26" customFormat="1" ht="12.75" customHeight="1">
      <c r="A86" s="48" t="str">
        <f>SR_HS2!A87</f>
        <v>75</v>
      </c>
      <c r="B86" s="58" t="str">
        <f>SR_HS2!B87</f>
        <v>  Nikel a predmety z niklu</v>
      </c>
      <c r="C86" s="143">
        <f>SR_HS2!C87</f>
        <v>2.355409</v>
      </c>
      <c r="D86" s="161">
        <f>SR_HS2!D87</f>
        <v>3.83504</v>
      </c>
      <c r="E86" s="154">
        <f>SR_HS2!E87</f>
        <v>17.961499</v>
      </c>
      <c r="F86" s="103">
        <f t="shared" si="8"/>
        <v>0.10384718976461911</v>
      </c>
      <c r="G86" s="144">
        <f>SR_HS2!F87</f>
        <v>12.021148</v>
      </c>
      <c r="H86" s="108">
        <f t="shared" si="9"/>
        <v>0.06784405347600846</v>
      </c>
      <c r="I86" s="167">
        <f t="shared" si="10"/>
        <v>-5.940351</v>
      </c>
      <c r="J86" s="137">
        <f t="shared" si="11"/>
        <v>15.60609</v>
      </c>
      <c r="K86" s="114">
        <f>SR_HS2!G87</f>
        <v>762.56391140562</v>
      </c>
      <c r="L86" s="51">
        <f>SR_HS2!H87</f>
        <v>313.45560932871626</v>
      </c>
      <c r="M86" s="35"/>
      <c r="N86" s="35"/>
      <c r="O86" s="42"/>
      <c r="P86" s="43"/>
      <c r="Q86" s="43"/>
      <c r="R86" s="43"/>
    </row>
    <row r="87" spans="1:18" s="26" customFormat="1" ht="12.75" customHeight="1">
      <c r="A87" s="48" t="str">
        <f>SR_HS2!A104</f>
        <v>93</v>
      </c>
      <c r="B87" s="58" t="str">
        <f>SR_HS2!B104</f>
        <v>  Zbrane a strelivo; ich časti, súčasti a príslušenstvo</v>
      </c>
      <c r="C87" s="143">
        <f>SR_HS2!C104</f>
        <v>4.535483</v>
      </c>
      <c r="D87" s="161">
        <f>SR_HS2!D104</f>
        <v>2.600817</v>
      </c>
      <c r="E87" s="154">
        <f>SR_HS2!E104</f>
        <v>2.14483</v>
      </c>
      <c r="F87" s="103">
        <f t="shared" si="8"/>
        <v>0.01240066700573532</v>
      </c>
      <c r="G87" s="144">
        <f>SR_HS2!F104</f>
        <v>4.441898</v>
      </c>
      <c r="H87" s="108">
        <f t="shared" si="9"/>
        <v>0.02506885078255213</v>
      </c>
      <c r="I87" s="167">
        <f t="shared" si="10"/>
        <v>2.2970680000000003</v>
      </c>
      <c r="J87" s="137">
        <f t="shared" si="11"/>
        <v>-2.3906530000000004</v>
      </c>
      <c r="K87" s="114">
        <f>SR_HS2!G104</f>
        <v>47.29000196891929</v>
      </c>
      <c r="L87" s="51">
        <f>SR_HS2!H104</f>
        <v>170.78856374746857</v>
      </c>
      <c r="M87" s="35"/>
      <c r="N87" s="35"/>
      <c r="O87" s="42"/>
      <c r="P87" s="43"/>
      <c r="Q87" s="43"/>
      <c r="R87" s="43"/>
    </row>
    <row r="88" spans="1:18" s="26" customFormat="1" ht="12.75" customHeight="1">
      <c r="A88" s="48" t="str">
        <f>SR_HS2!A63</f>
        <v>51</v>
      </c>
      <c r="B88" s="58" t="str">
        <f>SR_HS2!B63</f>
        <v>  Vlna, jemné alebo hrubé chlpy zvierat; priadza a tkaniny z vlásia</v>
      </c>
      <c r="C88" s="143">
        <f>SR_HS2!C63</f>
        <v>8.842238</v>
      </c>
      <c r="D88" s="161">
        <f>SR_HS2!D63</f>
        <v>4.147559</v>
      </c>
      <c r="E88" s="154">
        <f>SR_HS2!E63</f>
        <v>10.928999</v>
      </c>
      <c r="F88" s="103">
        <f t="shared" si="8"/>
        <v>0.06318770126537503</v>
      </c>
      <c r="G88" s="144">
        <f>SR_HS2!F63</f>
        <v>4.244602</v>
      </c>
      <c r="H88" s="108">
        <f t="shared" si="9"/>
        <v>0.02395536641528517</v>
      </c>
      <c r="I88" s="167">
        <f t="shared" si="10"/>
        <v>-6.684396999999999</v>
      </c>
      <c r="J88" s="137">
        <f t="shared" si="11"/>
        <v>2.086760999999999</v>
      </c>
      <c r="K88" s="114">
        <f>SR_HS2!G63</f>
        <v>123.59991893455027</v>
      </c>
      <c r="L88" s="51">
        <f>SR_HS2!H63</f>
        <v>102.3397617731297</v>
      </c>
      <c r="M88" s="35"/>
      <c r="N88" s="35"/>
      <c r="O88" s="42"/>
      <c r="P88" s="43"/>
      <c r="Q88" s="43"/>
      <c r="R88" s="43"/>
    </row>
    <row r="89" spans="1:18" s="26" customFormat="1" ht="12.75" customHeight="1">
      <c r="A89" s="48" t="str">
        <f>SR_HS2!A77</f>
        <v>65</v>
      </c>
      <c r="B89" s="58" t="str">
        <f>SR_HS2!B77</f>
        <v>  Pokrývky hlavy a ich časti</v>
      </c>
      <c r="C89" s="143">
        <f>SR_HS2!C77</f>
        <v>3.939756</v>
      </c>
      <c r="D89" s="161">
        <f>SR_HS2!D77</f>
        <v>3.002702</v>
      </c>
      <c r="E89" s="154">
        <f>SR_HS2!E77</f>
        <v>4.364294</v>
      </c>
      <c r="F89" s="103">
        <f t="shared" si="8"/>
        <v>0.02523284204768147</v>
      </c>
      <c r="G89" s="144">
        <f>SR_HS2!F77</f>
        <v>5.490114</v>
      </c>
      <c r="H89" s="108">
        <f t="shared" si="9"/>
        <v>0.030984693625382757</v>
      </c>
      <c r="I89" s="167">
        <f t="shared" si="10"/>
        <v>1.12582</v>
      </c>
      <c r="J89" s="137">
        <f t="shared" si="11"/>
        <v>0.4245380000000001</v>
      </c>
      <c r="K89" s="114">
        <f>SR_HS2!G77</f>
        <v>110.77574347243839</v>
      </c>
      <c r="L89" s="51">
        <f>SR_HS2!H77</f>
        <v>182.83912289664443</v>
      </c>
      <c r="M89" s="35"/>
      <c r="N89" s="35"/>
      <c r="O89" s="42"/>
      <c r="P89" s="43"/>
      <c r="Q89" s="43"/>
      <c r="R89" s="43"/>
    </row>
    <row r="90" spans="1:18" s="26" customFormat="1" ht="12.75" customHeight="1">
      <c r="A90" s="48" t="str">
        <f>SR_HS2!A17</f>
        <v>05</v>
      </c>
      <c r="B90" s="49" t="str">
        <f>SR_HS2!B17</f>
        <v>  Výrobky živočíšneho pôvodu inde neuvedené ani nezahrnuté</v>
      </c>
      <c r="C90" s="143">
        <f>SR_HS2!C17</f>
        <v>5.635802</v>
      </c>
      <c r="D90" s="161">
        <f>SR_HS2!D17</f>
        <v>3.214874</v>
      </c>
      <c r="E90" s="154">
        <f>SR_HS2!E17</f>
        <v>6.890736</v>
      </c>
      <c r="F90" s="103">
        <f t="shared" si="8"/>
        <v>0.039839857965634856</v>
      </c>
      <c r="G90" s="144">
        <f>SR_HS2!F17</f>
        <v>3.126126</v>
      </c>
      <c r="H90" s="108">
        <f t="shared" si="9"/>
        <v>0.01764299545407314</v>
      </c>
      <c r="I90" s="167">
        <f t="shared" si="10"/>
        <v>-3.7646100000000002</v>
      </c>
      <c r="J90" s="137">
        <f t="shared" si="11"/>
        <v>1.2549340000000004</v>
      </c>
      <c r="K90" s="114">
        <f>SR_HS2!G17</f>
        <v>122.26717688094793</v>
      </c>
      <c r="L90" s="51">
        <f>SR_HS2!H17</f>
        <v>97.23945635194411</v>
      </c>
      <c r="M90" s="35"/>
      <c r="N90" s="35"/>
      <c r="O90" s="42"/>
      <c r="P90" s="43"/>
      <c r="Q90" s="43"/>
      <c r="R90" s="43"/>
    </row>
    <row r="91" spans="1:18" s="26" customFormat="1" ht="12.75" customHeight="1">
      <c r="A91" s="48" t="str">
        <f>SR_HS2!A102</f>
        <v>91</v>
      </c>
      <c r="B91" s="58" t="str">
        <f>SR_HS2!B102</f>
        <v>  Hodiny a hodinky a ich časti</v>
      </c>
      <c r="C91" s="143">
        <f>SR_HS2!C102</f>
        <v>7.992196</v>
      </c>
      <c r="D91" s="161">
        <f>SR_HS2!D102</f>
        <v>3.290471</v>
      </c>
      <c r="E91" s="154">
        <f>SR_HS2!E102</f>
        <v>7.301982</v>
      </c>
      <c r="F91" s="103">
        <f t="shared" si="8"/>
        <v>0.04221754044090824</v>
      </c>
      <c r="G91" s="144">
        <f>SR_HS2!F102</f>
        <v>3.554335</v>
      </c>
      <c r="H91" s="108">
        <f t="shared" si="9"/>
        <v>0.020059689291875328</v>
      </c>
      <c r="I91" s="167">
        <f t="shared" si="10"/>
        <v>-3.7476469999999997</v>
      </c>
      <c r="J91" s="137">
        <f t="shared" si="11"/>
        <v>-0.6902140000000001</v>
      </c>
      <c r="K91" s="114">
        <f>SR_HS2!G102</f>
        <v>91.36390048492305</v>
      </c>
      <c r="L91" s="51">
        <f>SR_HS2!H102</f>
        <v>108.01903435708749</v>
      </c>
      <c r="M91" s="35"/>
      <c r="N91" s="35"/>
      <c r="O91" s="42"/>
      <c r="P91" s="43"/>
      <c r="Q91" s="43"/>
      <c r="R91" s="43"/>
    </row>
    <row r="92" spans="1:18" s="26" customFormat="1" ht="12.75" customHeight="1">
      <c r="A92" s="59" t="str">
        <f>SR_HS2!A92</f>
        <v>81</v>
      </c>
      <c r="B92" s="60" t="str">
        <f>SR_HS2!B92</f>
        <v>  Ostatné základné kovy; cermenty; predmety z nich</v>
      </c>
      <c r="C92" s="148">
        <f>SR_HS2!C92</f>
        <v>3.620925</v>
      </c>
      <c r="D92" s="165">
        <f>SR_HS2!D92</f>
        <v>2.733502</v>
      </c>
      <c r="E92" s="158">
        <f>SR_HS2!E92</f>
        <v>5.126487</v>
      </c>
      <c r="F92" s="106">
        <f t="shared" si="8"/>
        <v>0.02963957898585485</v>
      </c>
      <c r="G92" s="149">
        <f>SR_HS2!F92</f>
        <v>3.472732</v>
      </c>
      <c r="H92" s="111">
        <f t="shared" si="9"/>
        <v>0.019599144400838073</v>
      </c>
      <c r="I92" s="170">
        <f t="shared" si="10"/>
        <v>-1.6537549999999999</v>
      </c>
      <c r="J92" s="138">
        <f t="shared" si="11"/>
        <v>1.5055619999999998</v>
      </c>
      <c r="K92" s="117">
        <f>SR_HS2!G92</f>
        <v>141.57948590484474</v>
      </c>
      <c r="L92" s="62">
        <f>SR_HS2!H92</f>
        <v>127.04333122858516</v>
      </c>
      <c r="M92" s="35"/>
      <c r="N92" s="35"/>
      <c r="O92" s="42"/>
      <c r="P92" s="43"/>
      <c r="Q92" s="43"/>
      <c r="R92" s="43"/>
    </row>
    <row r="93" spans="1:18" s="26" customFormat="1" ht="12.75" customHeight="1">
      <c r="A93" s="63" t="str">
        <f>SR_HS2!A69</f>
        <v>57</v>
      </c>
      <c r="B93" s="64" t="str">
        <f>SR_HS2!B69</f>
        <v>  Koberce a ostatné textilné podlahové krytiny</v>
      </c>
      <c r="C93" s="150">
        <f>SR_HS2!C69</f>
        <v>10.150082</v>
      </c>
      <c r="D93" s="162">
        <f>SR_HS2!D69</f>
        <v>1.680075</v>
      </c>
      <c r="E93" s="160">
        <f>SR_HS2!E69</f>
        <v>15.409032</v>
      </c>
      <c r="F93" s="107">
        <f t="shared" si="8"/>
        <v>0.08908970627635746</v>
      </c>
      <c r="G93" s="145">
        <f>SR_HS2!F69</f>
        <v>3.015558</v>
      </c>
      <c r="H93" s="112">
        <f t="shared" si="9"/>
        <v>0.017018980068459776</v>
      </c>
      <c r="I93" s="168">
        <f t="shared" si="10"/>
        <v>-12.393474</v>
      </c>
      <c r="J93" s="136">
        <f t="shared" si="11"/>
        <v>5.2589500000000005</v>
      </c>
      <c r="K93" s="118">
        <f>SR_HS2!G69</f>
        <v>151.81189669206614</v>
      </c>
      <c r="L93" s="66">
        <f>SR_HS2!H69</f>
        <v>179.4894870764698</v>
      </c>
      <c r="M93" s="35"/>
      <c r="N93" s="35"/>
      <c r="O93" s="42"/>
      <c r="P93" s="43"/>
      <c r="Q93" s="43"/>
      <c r="R93" s="43"/>
    </row>
    <row r="94" spans="1:18" s="26" customFormat="1" ht="12.75" customHeight="1">
      <c r="A94" s="48" t="str">
        <f>SR_HS2!A78</f>
        <v>66</v>
      </c>
      <c r="B94" s="58" t="str">
        <f>SR_HS2!B78</f>
        <v>  Dáždniky, slnečníky, palice, biče a ich časti</v>
      </c>
      <c r="C94" s="143">
        <f>SR_HS2!C78</f>
        <v>2.102761</v>
      </c>
      <c r="D94" s="161">
        <f>SR_HS2!D78</f>
        <v>2.104376</v>
      </c>
      <c r="E94" s="154">
        <f>SR_HS2!E78</f>
        <v>2.43169</v>
      </c>
      <c r="F94" s="103">
        <f t="shared" si="8"/>
        <v>0.014059192547277187</v>
      </c>
      <c r="G94" s="144">
        <f>SR_HS2!F78</f>
        <v>2.542362</v>
      </c>
      <c r="H94" s="108">
        <f t="shared" si="9"/>
        <v>0.014348391974158525</v>
      </c>
      <c r="I94" s="167">
        <f t="shared" si="10"/>
        <v>0.11067199999999966</v>
      </c>
      <c r="J94" s="137">
        <f t="shared" si="11"/>
        <v>0.328929</v>
      </c>
      <c r="K94" s="114">
        <f>SR_HS2!G78</f>
        <v>115.64271926291197</v>
      </c>
      <c r="L94" s="51">
        <f>SR_HS2!H78</f>
        <v>120.81310564271783</v>
      </c>
      <c r="M94" s="35"/>
      <c r="N94" s="35"/>
      <c r="O94" s="42"/>
      <c r="P94" s="43"/>
      <c r="Q94" s="43"/>
      <c r="R94" s="43"/>
    </row>
    <row r="95" spans="1:18" s="26" customFormat="1" ht="12.75" customHeight="1">
      <c r="A95" s="48" t="str">
        <f>SR_HS2!A49</f>
        <v>37</v>
      </c>
      <c r="B95" s="58" t="str">
        <f>SR_HS2!B49</f>
        <v>  Fotografický alebo kinematografický tovar</v>
      </c>
      <c r="C95" s="143">
        <f>SR_HS2!C49</f>
        <v>7.576771</v>
      </c>
      <c r="D95" s="161">
        <f>SR_HS2!D49</f>
        <v>1.946727</v>
      </c>
      <c r="E95" s="154">
        <f>SR_HS2!E49</f>
        <v>7.176547</v>
      </c>
      <c r="F95" s="103">
        <f t="shared" si="8"/>
        <v>0.041492318551124716</v>
      </c>
      <c r="G95" s="144">
        <f>SR_HS2!F49</f>
        <v>2.057196</v>
      </c>
      <c r="H95" s="108">
        <f t="shared" si="9"/>
        <v>0.011610248491627478</v>
      </c>
      <c r="I95" s="167">
        <f t="shared" si="10"/>
        <v>-5.119351</v>
      </c>
      <c r="J95" s="137">
        <f t="shared" si="11"/>
        <v>-0.4002239999999997</v>
      </c>
      <c r="K95" s="114">
        <f>SR_HS2!G49</f>
        <v>94.71774981717147</v>
      </c>
      <c r="L95" s="51">
        <f>SR_HS2!H49</f>
        <v>105.67460152348016</v>
      </c>
      <c r="M95" s="35"/>
      <c r="N95" s="35"/>
      <c r="O95" s="42"/>
      <c r="P95" s="43"/>
      <c r="Q95" s="43"/>
      <c r="R95" s="43"/>
    </row>
    <row r="96" spans="1:18" s="26" customFormat="1" ht="12.75" customHeight="1">
      <c r="A96" s="48" t="str">
        <f>SR_HS2!A18</f>
        <v>06</v>
      </c>
      <c r="B96" s="49" t="str">
        <f>SR_HS2!B18</f>
        <v>  Živé stromy a ostatné rastliny; cibuľky, korene; rezané kvety</v>
      </c>
      <c r="C96" s="143">
        <f>SR_HS2!C18</f>
        <v>19.468369</v>
      </c>
      <c r="D96" s="161">
        <f>SR_HS2!D18</f>
        <v>2.281918</v>
      </c>
      <c r="E96" s="154">
        <f>SR_HS2!E18</f>
        <v>20.567943</v>
      </c>
      <c r="F96" s="103">
        <f t="shared" si="8"/>
        <v>0.11891674964260328</v>
      </c>
      <c r="G96" s="144">
        <f>SR_HS2!F18</f>
        <v>3.881737</v>
      </c>
      <c r="H96" s="108">
        <f t="shared" si="9"/>
        <v>0.02190745614377268</v>
      </c>
      <c r="I96" s="167">
        <f t="shared" si="10"/>
        <v>-16.686206</v>
      </c>
      <c r="J96" s="137">
        <f t="shared" si="11"/>
        <v>1.0995740000000005</v>
      </c>
      <c r="K96" s="114">
        <f>SR_HS2!G18</f>
        <v>105.6480026652464</v>
      </c>
      <c r="L96" s="51">
        <f>SR_HS2!H18</f>
        <v>170.1085227427103</v>
      </c>
      <c r="M96" s="35"/>
      <c r="N96" s="35"/>
      <c r="O96" s="42"/>
      <c r="P96" s="43"/>
      <c r="Q96" s="43"/>
      <c r="R96" s="43"/>
    </row>
    <row r="97" spans="1:18" s="26" customFormat="1" ht="12.75" customHeight="1">
      <c r="A97" s="48" t="str">
        <f>SR_HS2!A15</f>
        <v>03</v>
      </c>
      <c r="B97" s="49" t="str">
        <f>SR_HS2!B15</f>
        <v>  Ryby, kôrovce, mäkkýše a ostatné vodné bezstavovce</v>
      </c>
      <c r="C97" s="143">
        <f>SR_HS2!C15</f>
        <v>8.56353</v>
      </c>
      <c r="D97" s="161">
        <f>SR_HS2!D15</f>
        <v>0.962038</v>
      </c>
      <c r="E97" s="154">
        <f>SR_HS2!E15</f>
        <v>11.561485</v>
      </c>
      <c r="F97" s="103">
        <f t="shared" si="8"/>
        <v>0.06684451708377999</v>
      </c>
      <c r="G97" s="144">
        <f>SR_HS2!F15</f>
        <v>1.980884</v>
      </c>
      <c r="H97" s="108">
        <f t="shared" si="9"/>
        <v>0.011179564549556294</v>
      </c>
      <c r="I97" s="167">
        <f t="shared" si="10"/>
        <v>-9.580601</v>
      </c>
      <c r="J97" s="137">
        <f t="shared" si="11"/>
        <v>2.9979549999999993</v>
      </c>
      <c r="K97" s="114">
        <f>SR_HS2!G15</f>
        <v>135.00840190902582</v>
      </c>
      <c r="L97" s="51">
        <f>SR_HS2!H15</f>
        <v>205.90496425297133</v>
      </c>
      <c r="M97" s="35"/>
      <c r="N97" s="35"/>
      <c r="O97" s="42"/>
      <c r="P97" s="43"/>
      <c r="Q97" s="43"/>
      <c r="R97" s="43"/>
    </row>
    <row r="98" spans="1:18" s="26" customFormat="1" ht="12.75" customHeight="1">
      <c r="A98" s="48" t="str">
        <f>SR_HS2!A36</f>
        <v>24</v>
      </c>
      <c r="B98" s="58" t="str">
        <f>SR_HS2!B36</f>
        <v>  Tabak a vyrobené tabakové náhradky</v>
      </c>
      <c r="C98" s="143">
        <f>SR_HS2!C36</f>
        <v>29.664574</v>
      </c>
      <c r="D98" s="161">
        <f>SR_HS2!D36</f>
        <v>0.381198</v>
      </c>
      <c r="E98" s="154">
        <f>SR_HS2!E36</f>
        <v>34.541411</v>
      </c>
      <c r="F98" s="103">
        <f t="shared" si="8"/>
        <v>0.19970652019938323</v>
      </c>
      <c r="G98" s="144">
        <f>SR_HS2!F36</f>
        <v>6.216082</v>
      </c>
      <c r="H98" s="108">
        <f t="shared" si="9"/>
        <v>0.03508185737495733</v>
      </c>
      <c r="I98" s="167">
        <f t="shared" si="10"/>
        <v>-28.325328999999996</v>
      </c>
      <c r="J98" s="137">
        <f t="shared" si="11"/>
        <v>4.876836999999995</v>
      </c>
      <c r="K98" s="114">
        <f>SR_HS2!G36</f>
        <v>116.43993606650139</v>
      </c>
      <c r="L98" s="51">
        <f>SR_HS2!H36</f>
        <v>1630.6701504205166</v>
      </c>
      <c r="M98" s="35"/>
      <c r="N98" s="35"/>
      <c r="O98" s="42"/>
      <c r="P98" s="43"/>
      <c r="Q98" s="43"/>
      <c r="R98" s="43"/>
    </row>
    <row r="99" spans="1:18" s="26" customFormat="1" ht="12.75" customHeight="1">
      <c r="A99" s="48" t="str">
        <f>SR_HS2!A89</f>
        <v>78</v>
      </c>
      <c r="B99" s="58" t="str">
        <f>SR_HS2!B89</f>
        <v>  Olovo a predmety z olova</v>
      </c>
      <c r="C99" s="143">
        <f>SR_HS2!C89</f>
        <v>1.121019</v>
      </c>
      <c r="D99" s="161">
        <f>SR_HS2!D89</f>
        <v>0.672303</v>
      </c>
      <c r="E99" s="154">
        <f>SR_HS2!E89</f>
        <v>1.754016</v>
      </c>
      <c r="F99" s="103">
        <f t="shared" si="8"/>
        <v>0.010141115304584442</v>
      </c>
      <c r="G99" s="144">
        <f>SR_HS2!F89</f>
        <v>1.290512</v>
      </c>
      <c r="H99" s="108">
        <f t="shared" si="9"/>
        <v>0.0072832948350216335</v>
      </c>
      <c r="I99" s="167">
        <f t="shared" si="10"/>
        <v>-0.4635039999999999</v>
      </c>
      <c r="J99" s="137">
        <f t="shared" si="11"/>
        <v>0.632997</v>
      </c>
      <c r="K99" s="114">
        <f>SR_HS2!G89</f>
        <v>156.46621511321396</v>
      </c>
      <c r="L99" s="51">
        <f>SR_HS2!H89</f>
        <v>191.95392553655125</v>
      </c>
      <c r="M99" s="35"/>
      <c r="N99" s="35"/>
      <c r="O99" s="42"/>
      <c r="P99" s="43"/>
      <c r="Q99" s="43"/>
      <c r="R99" s="43"/>
    </row>
    <row r="100" spans="1:18" s="26" customFormat="1" ht="12.75" customHeight="1">
      <c r="A100" s="48" t="str">
        <f>SR_HS2!A103</f>
        <v>92</v>
      </c>
      <c r="B100" s="58" t="str">
        <f>SR_HS2!B103</f>
        <v>  Hudobné nástroje; časti, súčasti a príslušenstvo týchto nástrojov</v>
      </c>
      <c r="C100" s="143">
        <f>SR_HS2!C103</f>
        <v>1.305805</v>
      </c>
      <c r="D100" s="161">
        <f>SR_HS2!D103</f>
        <v>0.528524</v>
      </c>
      <c r="E100" s="154">
        <f>SR_HS2!E103</f>
        <v>1.413036</v>
      </c>
      <c r="F100" s="103">
        <f t="shared" si="8"/>
        <v>0.008169686596660909</v>
      </c>
      <c r="G100" s="144">
        <f>SR_HS2!F103</f>
        <v>0.715278</v>
      </c>
      <c r="H100" s="108">
        <f t="shared" si="9"/>
        <v>0.00403683232934262</v>
      </c>
      <c r="I100" s="167">
        <f t="shared" si="10"/>
        <v>-0.697758</v>
      </c>
      <c r="J100" s="137">
        <f t="shared" si="11"/>
        <v>0.10723099999999985</v>
      </c>
      <c r="K100" s="114">
        <f>SR_HS2!G103</f>
        <v>108.21186930667288</v>
      </c>
      <c r="L100" s="51">
        <f>SR_HS2!H103</f>
        <v>135.33500843859503</v>
      </c>
      <c r="M100" s="35"/>
      <c r="N100" s="35"/>
      <c r="O100" s="42"/>
      <c r="P100" s="43"/>
      <c r="Q100" s="43"/>
      <c r="R100" s="43"/>
    </row>
    <row r="101" spans="1:18" s="26" customFormat="1" ht="12.75" customHeight="1">
      <c r="A101" s="48" t="str">
        <f>SR_HS2!A58</f>
        <v>46</v>
      </c>
      <c r="B101" s="58" t="str">
        <f>SR_HS2!B58</f>
        <v>  Výrobky zo slamy, z esparta; košíkársky tovar a práce z prútia</v>
      </c>
      <c r="C101" s="143">
        <f>SR_HS2!C58</f>
        <v>1.036507</v>
      </c>
      <c r="D101" s="161">
        <f>SR_HS2!D58</f>
        <v>0.368265</v>
      </c>
      <c r="E101" s="154">
        <f>SR_HS2!E58</f>
        <v>1.399978</v>
      </c>
      <c r="F101" s="103">
        <f t="shared" si="8"/>
        <v>0.008094189746206145</v>
      </c>
      <c r="G101" s="144">
        <f>SR_HS2!F58</f>
        <v>0.591067</v>
      </c>
      <c r="H101" s="108">
        <f t="shared" si="9"/>
        <v>0.003335819603577287</v>
      </c>
      <c r="I101" s="167">
        <f t="shared" si="10"/>
        <v>-0.8089109999999999</v>
      </c>
      <c r="J101" s="137">
        <f t="shared" si="11"/>
        <v>0.3634709999999999</v>
      </c>
      <c r="K101" s="114">
        <f>SR_HS2!G58</f>
        <v>135.06691223503555</v>
      </c>
      <c r="L101" s="51">
        <f>SR_HS2!H58</f>
        <v>160.50045483551247</v>
      </c>
      <c r="M101" s="35"/>
      <c r="N101" s="35"/>
      <c r="O101" s="42"/>
      <c r="P101" s="43"/>
      <c r="Q101" s="43"/>
      <c r="R101" s="43"/>
    </row>
    <row r="102" spans="1:18" s="26" customFormat="1" ht="12.75" customHeight="1">
      <c r="A102" s="52" t="str">
        <f>SR_HS2!A79</f>
        <v>67</v>
      </c>
      <c r="B102" s="67" t="str">
        <f>SR_HS2!B79</f>
        <v>  Upravené perie a páperie; umelé kvetiny; predmety z ľud. vlasov</v>
      </c>
      <c r="C102" s="146">
        <f>SR_HS2!C79</f>
        <v>1.328333</v>
      </c>
      <c r="D102" s="163">
        <f>SR_HS2!D79</f>
        <v>0.341298</v>
      </c>
      <c r="E102" s="156">
        <f>SR_HS2!E79</f>
        <v>1.395027</v>
      </c>
      <c r="F102" s="104">
        <f t="shared" si="8"/>
        <v>0.008065564772504082</v>
      </c>
      <c r="G102" s="147">
        <f>SR_HS2!F79</f>
        <v>0.386527</v>
      </c>
      <c r="H102" s="109">
        <f t="shared" si="9"/>
        <v>0.0021814520924225474</v>
      </c>
      <c r="I102" s="169">
        <f t="shared" si="10"/>
        <v>-1.0085</v>
      </c>
      <c r="J102" s="138">
        <f t="shared" si="11"/>
        <v>0.06669400000000003</v>
      </c>
      <c r="K102" s="115">
        <f>SR_HS2!G79</f>
        <v>105.02087955354568</v>
      </c>
      <c r="L102" s="55">
        <f>SR_HS2!H79</f>
        <v>113.25205538854608</v>
      </c>
      <c r="M102" s="35"/>
      <c r="N102" s="35"/>
      <c r="O102" s="42"/>
      <c r="P102" s="43"/>
      <c r="Q102" s="43"/>
      <c r="R102" s="43"/>
    </row>
    <row r="103" spans="1:18" s="26" customFormat="1" ht="12.75" customHeight="1">
      <c r="A103" s="44" t="str">
        <f>SR_HS2!A48</f>
        <v>36</v>
      </c>
      <c r="B103" s="68" t="str">
        <f>SR_HS2!B48</f>
        <v>  Výbušniny; pyrotechnické výrobky; zápalky; pyroforické zliatiny </v>
      </c>
      <c r="C103" s="141">
        <f>SR_HS2!C48</f>
        <v>1.36454</v>
      </c>
      <c r="D103" s="164">
        <f>SR_HS2!D48</f>
        <v>0.157829</v>
      </c>
      <c r="E103" s="152">
        <f>SR_HS2!E48</f>
        <v>1.354464</v>
      </c>
      <c r="F103" s="105">
        <f t="shared" si="8"/>
        <v>0.007831043502401724</v>
      </c>
      <c r="G103" s="142">
        <f>SR_HS2!F48</f>
        <v>0.146969</v>
      </c>
      <c r="H103" s="110">
        <f t="shared" si="9"/>
        <v>0.0008294526192769182</v>
      </c>
      <c r="I103" s="166">
        <f t="shared" si="10"/>
        <v>-1.207495</v>
      </c>
      <c r="J103" s="136">
        <f t="shared" si="11"/>
        <v>-0.010076000000000196</v>
      </c>
      <c r="K103" s="116">
        <f>SR_HS2!G48</f>
        <v>99.26158265789202</v>
      </c>
      <c r="L103" s="47">
        <f>SR_HS2!H48</f>
        <v>93.11913526664935</v>
      </c>
      <c r="M103" s="35"/>
      <c r="N103" s="35"/>
      <c r="O103" s="42"/>
      <c r="P103" s="43"/>
      <c r="Q103" s="43"/>
      <c r="R103" s="43"/>
    </row>
    <row r="104" spans="1:18" s="26" customFormat="1" ht="12.75" customHeight="1">
      <c r="A104" s="48" t="str">
        <f>SR_HS2!A26</f>
        <v>14</v>
      </c>
      <c r="B104" s="58" t="str">
        <f>SR_HS2!B26</f>
        <v>  Rastlinné pletacie materiály a iné výrobky rastlinného pôvodu</v>
      </c>
      <c r="C104" s="143">
        <f>SR_HS2!C26</f>
        <v>0.218239</v>
      </c>
      <c r="D104" s="161">
        <f>SR_HS2!D26</f>
        <v>0.241081</v>
      </c>
      <c r="E104" s="154">
        <f>SR_HS2!E26</f>
        <v>0.312734</v>
      </c>
      <c r="F104" s="103">
        <f t="shared" si="8"/>
        <v>0.001808120081951311</v>
      </c>
      <c r="G104" s="144">
        <f>SR_HS2!F26</f>
        <v>0.306343</v>
      </c>
      <c r="H104" s="108">
        <f t="shared" si="9"/>
        <v>0.0017289156471578969</v>
      </c>
      <c r="I104" s="167">
        <f t="shared" si="10"/>
        <v>-0.0063910000000000355</v>
      </c>
      <c r="J104" s="137">
        <f t="shared" si="11"/>
        <v>0.09449500000000002</v>
      </c>
      <c r="K104" s="114">
        <f>SR_HS2!G26</f>
        <v>143.29886042366397</v>
      </c>
      <c r="L104" s="51">
        <f>SR_HS2!H26</f>
        <v>127.07056964256826</v>
      </c>
      <c r="M104" s="35"/>
      <c r="N104" s="35"/>
      <c r="O104" s="42"/>
      <c r="P104" s="43"/>
      <c r="Q104" s="43"/>
      <c r="R104" s="43"/>
    </row>
    <row r="105" spans="1:18" s="26" customFormat="1" ht="12.75" customHeight="1">
      <c r="A105" s="48" t="str">
        <f>SR_HS2!A25</f>
        <v>13</v>
      </c>
      <c r="B105" s="58" t="str">
        <f>SR_HS2!B25</f>
        <v>  Šelak, gumy, živice a iné rastlinné šťavy a výťažky</v>
      </c>
      <c r="C105" s="143">
        <f>SR_HS2!C25</f>
        <v>2.008485</v>
      </c>
      <c r="D105" s="161">
        <f>SR_HS2!D25</f>
        <v>0.201044</v>
      </c>
      <c r="E105" s="154">
        <f>SR_HS2!E25</f>
        <v>2.779038</v>
      </c>
      <c r="F105" s="103">
        <f t="shared" si="8"/>
        <v>0.0160674388339797</v>
      </c>
      <c r="G105" s="144">
        <f>SR_HS2!F25</f>
        <v>0.224314</v>
      </c>
      <c r="H105" s="108">
        <f t="shared" si="9"/>
        <v>0.001265966529271361</v>
      </c>
      <c r="I105" s="167">
        <f t="shared" si="10"/>
        <v>-2.5547239999999998</v>
      </c>
      <c r="J105" s="137">
        <f t="shared" si="11"/>
        <v>0.770553</v>
      </c>
      <c r="K105" s="114">
        <f>SR_HS2!G25</f>
        <v>138.3648869670423</v>
      </c>
      <c r="L105" s="51">
        <f>SR_HS2!H25</f>
        <v>111.57458068880443</v>
      </c>
      <c r="M105" s="35"/>
      <c r="N105" s="35"/>
      <c r="O105" s="42"/>
      <c r="P105" s="43"/>
      <c r="Q105" s="43"/>
      <c r="R105" s="43"/>
    </row>
    <row r="106" spans="1:18" s="26" customFormat="1" ht="12.75" customHeight="1">
      <c r="A106" s="48" t="str">
        <f>SR_HS2!A108</f>
        <v>97</v>
      </c>
      <c r="B106" s="58" t="str">
        <f>SR_HS2!B108</f>
        <v>  Umelecké diela, zberateľské predmety a starožitnosti</v>
      </c>
      <c r="C106" s="143">
        <f>SR_HS2!C108</f>
        <v>0.199831</v>
      </c>
      <c r="D106" s="161">
        <f>SR_HS2!D108</f>
        <v>0.125264</v>
      </c>
      <c r="E106" s="154">
        <f>SR_HS2!E108</f>
        <v>0.500713</v>
      </c>
      <c r="F106" s="103">
        <f t="shared" si="8"/>
        <v>0.002894949799491219</v>
      </c>
      <c r="G106" s="144">
        <f>SR_HS2!F108</f>
        <v>0.14228</v>
      </c>
      <c r="H106" s="108">
        <f t="shared" si="9"/>
        <v>0.0008029891927598331</v>
      </c>
      <c r="I106" s="167">
        <f t="shared" si="10"/>
        <v>-0.358433</v>
      </c>
      <c r="J106" s="137">
        <f t="shared" si="11"/>
        <v>0.300882</v>
      </c>
      <c r="K106" s="114">
        <f>SR_HS2!G108</f>
        <v>250.5682301544805</v>
      </c>
      <c r="L106" s="51">
        <f>SR_HS2!H108</f>
        <v>113.58411035892195</v>
      </c>
      <c r="M106" s="35"/>
      <c r="N106" s="35"/>
      <c r="O106" s="42"/>
      <c r="P106" s="43"/>
      <c r="Q106" s="43"/>
      <c r="R106" s="43"/>
    </row>
    <row r="107" spans="1:18" s="26" customFormat="1" ht="12.75" customHeight="1">
      <c r="A107" s="48">
        <f>SR_HS2!A109</f>
        <v>98</v>
      </c>
      <c r="B107" s="58" t="str">
        <f>SR_HS2!B109</f>
        <v>  Priemyselné zariadenia</v>
      </c>
      <c r="C107" s="143">
        <f>SR_HS2!C109</f>
        <v>0</v>
      </c>
      <c r="D107" s="161">
        <f>SR_HS2!D109</f>
        <v>0.295604</v>
      </c>
      <c r="E107" s="154">
        <f>SR_HS2!E109</f>
        <v>1.276642</v>
      </c>
      <c r="F107" s="103">
        <f t="shared" si="8"/>
        <v>0.007381103550181579</v>
      </c>
      <c r="G107" s="144">
        <f>SR_HS2!F109</f>
        <v>0.168</v>
      </c>
      <c r="H107" s="108">
        <f t="shared" si="9"/>
        <v>0.0009481457997164182</v>
      </c>
      <c r="I107" s="167">
        <f t="shared" si="10"/>
        <v>-1.1086420000000001</v>
      </c>
      <c r="J107" s="137">
        <f t="shared" si="11"/>
        <v>1.276642</v>
      </c>
      <c r="K107" s="114">
        <f>SR_HS2!G109</f>
        <v>0</v>
      </c>
      <c r="L107" s="51">
        <f>SR_HS2!H109</f>
        <v>56.83278981339901</v>
      </c>
      <c r="M107" s="35"/>
      <c r="N107" s="35"/>
      <c r="O107" s="42"/>
      <c r="P107" s="43"/>
      <c r="Q107" s="43"/>
      <c r="R107" s="43"/>
    </row>
    <row r="108" spans="1:18" s="26" customFormat="1" ht="12.75" customHeight="1">
      <c r="A108" s="48" t="str">
        <f>SR_HS2!A62</f>
        <v>50</v>
      </c>
      <c r="B108" s="58" t="str">
        <f>SR_HS2!B62</f>
        <v>  Hodváb</v>
      </c>
      <c r="C108" s="143">
        <f>SR_HS2!C62</f>
        <v>0.708652</v>
      </c>
      <c r="D108" s="161">
        <f>SR_HS2!D62</f>
        <v>0.085447</v>
      </c>
      <c r="E108" s="154">
        <f>SR_HS2!E62</f>
        <v>0.762047</v>
      </c>
      <c r="F108" s="103">
        <f t="shared" si="8"/>
        <v>0.0044058928165493704</v>
      </c>
      <c r="G108" s="144">
        <f>SR_HS2!F62</f>
        <v>0.216927</v>
      </c>
      <c r="H108" s="108">
        <f t="shared" si="9"/>
        <v>0.0012242763327088302</v>
      </c>
      <c r="I108" s="167">
        <f t="shared" si="10"/>
        <v>-0.54512</v>
      </c>
      <c r="J108" s="137">
        <f t="shared" si="11"/>
        <v>0.05339500000000008</v>
      </c>
      <c r="K108" s="114">
        <f>SR_HS2!G62</f>
        <v>107.53472790593975</v>
      </c>
      <c r="L108" s="51">
        <f>SR_HS2!H62</f>
        <v>253.87316114082415</v>
      </c>
      <c r="M108" s="35"/>
      <c r="N108" s="35"/>
      <c r="O108" s="42"/>
      <c r="P108" s="43"/>
      <c r="Q108" s="43"/>
      <c r="R108" s="43"/>
    </row>
    <row r="109" spans="1:18" s="26" customFormat="1" ht="12.75" customHeight="1">
      <c r="A109" s="48" t="str">
        <f>SR_HS2!A57</f>
        <v>45</v>
      </c>
      <c r="B109" s="58" t="str">
        <f>SR_HS2!B57</f>
        <v>  Korok a výrobky z korku</v>
      </c>
      <c r="C109" s="143">
        <f>SR_HS2!C57</f>
        <v>0.949169</v>
      </c>
      <c r="D109" s="161">
        <f>SR_HS2!D57</f>
        <v>0.064424</v>
      </c>
      <c r="E109" s="154">
        <f>SR_HS2!E57</f>
        <v>1.21484</v>
      </c>
      <c r="F109" s="103">
        <f t="shared" si="8"/>
        <v>0.0070237857104047865</v>
      </c>
      <c r="G109" s="144">
        <f>SR_HS2!F57</f>
        <v>0.098416</v>
      </c>
      <c r="H109" s="108">
        <f t="shared" si="9"/>
        <v>0.0005554328394338751</v>
      </c>
      <c r="I109" s="167">
        <f t="shared" si="10"/>
        <v>-1.1164239999999999</v>
      </c>
      <c r="J109" s="137">
        <f t="shared" si="11"/>
        <v>0.2656709999999999</v>
      </c>
      <c r="K109" s="114">
        <f>SR_HS2!G57</f>
        <v>127.989852175956</v>
      </c>
      <c r="L109" s="51">
        <f>SR_HS2!H57</f>
        <v>152.76294548615425</v>
      </c>
      <c r="M109" s="35"/>
      <c r="N109" s="35"/>
      <c r="O109" s="42"/>
      <c r="P109" s="43"/>
      <c r="Q109" s="43"/>
      <c r="R109" s="43"/>
    </row>
    <row r="110" spans="1:18" s="26" customFormat="1" ht="12.75" customHeight="1">
      <c r="A110" s="52" t="str">
        <f>SR_HS2!A55</f>
        <v>43</v>
      </c>
      <c r="B110" s="58" t="str">
        <f>SR_HS2!B55</f>
        <v>  Kožušiny a umelé kožušiny; výrobky z nich</v>
      </c>
      <c r="C110" s="143">
        <f>SR_HS2!C55</f>
        <v>0.206742</v>
      </c>
      <c r="D110" s="161">
        <f>SR_HS2!D55</f>
        <v>0.002707</v>
      </c>
      <c r="E110" s="154">
        <f>SR_HS2!E55</f>
        <v>0.437258</v>
      </c>
      <c r="F110" s="103">
        <f>E110/$E$11*100</f>
        <v>0.002528074884067183</v>
      </c>
      <c r="G110" s="144">
        <f>SR_HS2!F55</f>
        <v>0.058158</v>
      </c>
      <c r="H110" s="108">
        <f>G110/$G$11*100</f>
        <v>0.00032822775845183004</v>
      </c>
      <c r="I110" s="167">
        <f t="shared" si="10"/>
        <v>-0.3791</v>
      </c>
      <c r="J110" s="137">
        <f t="shared" si="11"/>
        <v>0.23051599999999997</v>
      </c>
      <c r="K110" s="114">
        <f>SR_HS2!G55</f>
        <v>211.49935668611116</v>
      </c>
      <c r="L110" s="51">
        <f>SR_HS2!H55</f>
        <v>2148.4299963058734</v>
      </c>
      <c r="M110" s="35"/>
      <c r="N110" s="35"/>
      <c r="O110" s="42"/>
      <c r="P110" s="43"/>
      <c r="Q110" s="43"/>
      <c r="R110" s="43"/>
    </row>
    <row r="111" spans="1:18" s="26" customFormat="1" ht="12.75" customHeight="1">
      <c r="A111" s="59" t="str">
        <f>SR_HS2!A65</f>
        <v>53</v>
      </c>
      <c r="B111" s="60" t="str">
        <f>SR_HS2!B65</f>
        <v>  Ostatné rastlinné textilné vlákna; papierová priadza a tkaniny z nej</v>
      </c>
      <c r="C111" s="148">
        <f>SR_HS2!C65</f>
        <v>0.894032</v>
      </c>
      <c r="D111" s="165">
        <f>SR_HS2!D65</f>
        <v>0.09128</v>
      </c>
      <c r="E111" s="158">
        <f>SR_HS2!E65</f>
        <v>1.160931</v>
      </c>
      <c r="F111" s="106">
        <f>E111/$E$11*100</f>
        <v>0.00671210247321947</v>
      </c>
      <c r="G111" s="149">
        <f>SR_HS2!F65</f>
        <v>0.747705</v>
      </c>
      <c r="H111" s="111">
        <f>G111/$G$11*100</f>
        <v>0.0042198413998628835</v>
      </c>
      <c r="I111" s="170">
        <f t="shared" si="10"/>
        <v>-0.413226</v>
      </c>
      <c r="J111" s="138">
        <f t="shared" si="11"/>
        <v>0.2668989999999999</v>
      </c>
      <c r="K111" s="117">
        <f>SR_HS2!G65</f>
        <v>129.85340569465075</v>
      </c>
      <c r="L111" s="62">
        <f>SR_HS2!H65</f>
        <v>819.133435582822</v>
      </c>
      <c r="M111" s="35"/>
      <c r="N111" s="35"/>
      <c r="O111" s="42"/>
      <c r="P111" s="43"/>
      <c r="Q111" s="43"/>
      <c r="R111" s="43"/>
    </row>
    <row r="112" spans="1:14" ht="12.75">
      <c r="A112" s="70"/>
      <c r="B112" s="70"/>
      <c r="C112" s="91"/>
      <c r="D112" s="91"/>
      <c r="E112" s="91"/>
      <c r="F112" s="91"/>
      <c r="G112" s="91"/>
      <c r="H112" s="101"/>
      <c r="I112" s="101"/>
      <c r="J112" s="129"/>
      <c r="M112" s="72"/>
      <c r="N112" s="72"/>
    </row>
    <row r="113" spans="1:10" s="73" customFormat="1" ht="11.25">
      <c r="A113" s="73" t="s">
        <v>222</v>
      </c>
      <c r="C113" s="91"/>
      <c r="D113" s="91"/>
      <c r="E113" s="91"/>
      <c r="F113" s="91"/>
      <c r="G113" s="91"/>
      <c r="H113" s="101"/>
      <c r="I113" s="101"/>
      <c r="J113" s="123"/>
    </row>
    <row r="114" spans="1:10" s="73" customFormat="1" ht="12.75">
      <c r="A114" s="73" t="s">
        <v>203</v>
      </c>
      <c r="C114" s="72"/>
      <c r="D114" s="72"/>
      <c r="E114" s="72"/>
      <c r="F114" s="72"/>
      <c r="G114" s="72"/>
      <c r="H114" s="102"/>
      <c r="I114" s="102"/>
      <c r="J114" s="84"/>
    </row>
  </sheetData>
  <sheetProtection/>
  <mergeCells count="2">
    <mergeCell ref="E8:H8"/>
    <mergeCell ref="C8:D8"/>
  </mergeCells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2010-08-10T09:36:38Z</cp:lastPrinted>
  <dcterms:created xsi:type="dcterms:W3CDTF">2004-12-14T07:34:50Z</dcterms:created>
  <dcterms:modified xsi:type="dcterms:W3CDTF">2011-07-08T08:45:10Z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