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dorost\Desktop\"/>
    </mc:Choice>
  </mc:AlternateContent>
  <workbookProtection workbookAlgorithmName="SHA-512" workbookHashValue="JPgvvLxNoDyCW84nqsLxlWce2khSwHFAHbWRg0TJCT2t5nBCsMovfq8yEF5z44DLAOl2sf8Dih1txS2d9UqdPQ==" workbookSaltValue="C/468AlQzN6PSFn6AUkcIA==" workbookSpinCount="100000" lockStructure="1"/>
  <bookViews>
    <workbookView xWindow="0" yWindow="0" windowWidth="16455" windowHeight="5220"/>
  </bookViews>
  <sheets>
    <sheet name="Dodávateľ " sheetId="15" r:id="rId1"/>
    <sheet name="kompenzácia_distribucia_plyn_24" sheetId="6" r:id="rId2"/>
    <sheet name="Distribúcia 24 URSO" sheetId="1" r:id="rId3"/>
    <sheet name="Distribúcia 24 NV" sheetId="5" r:id="rId4"/>
    <sheet name="prekroc DMAX" sheetId="2" r:id="rId5"/>
    <sheet name="prekroc CYC" sheetId="3" r:id="rId6"/>
    <sheet name="prekroc entry" sheetId="8" state="hidden" r:id="rId7"/>
    <sheet name="korekcna CYC" sheetId="10" state="hidden" r:id="rId8"/>
    <sheet name="korekcna distr" sheetId="14" r:id="rId9"/>
    <sheet name="korekcna Dmax" sheetId="9" state="hidden" r:id="rId10"/>
    <sheet name="prekroc_entry" sheetId="16" r:id="rId11"/>
    <sheet name="vyrovnaný odber" sheetId="11" r:id="rId12"/>
  </sheets>
  <externalReferences>
    <externalReference r:id="rId13"/>
  </externalReferences>
  <definedNames>
    <definedName name="_xlnm._FilterDatabase" localSheetId="8" hidden="1">'korekcna distr'!$L$1:$O$18</definedName>
    <definedName name="_xlnm._FilterDatabase" localSheetId="4" hidden="1">'prekroc DMAX'!$A$1:$W$90</definedName>
    <definedName name="_xlnm._FilterDatabase" localSheetId="11" hidden="1">'vyrovnaný odber'!$A$1:$AA$12</definedName>
    <definedName name="apr.S" localSheetId="3">#REF!</definedName>
    <definedName name="apr.S" localSheetId="2">#REF!</definedName>
    <definedName name="apr.S" localSheetId="0">#REF!</definedName>
    <definedName name="apr.S" localSheetId="9">#REF!</definedName>
    <definedName name="apr.S" localSheetId="6">#REF!</definedName>
    <definedName name="apr.S">#REF!</definedName>
    <definedName name="apr.V1" localSheetId="3">#REF!</definedName>
    <definedName name="apr.V1" localSheetId="2">#REF!</definedName>
    <definedName name="apr.V1" localSheetId="0">#REF!</definedName>
    <definedName name="apr.V1" localSheetId="9">#REF!</definedName>
    <definedName name="apr.V1" localSheetId="6">#REF!</definedName>
    <definedName name="apr.V1">#REF!</definedName>
    <definedName name="apr.V2" localSheetId="3">#REF!</definedName>
    <definedName name="apr.V2" localSheetId="2">#REF!</definedName>
    <definedName name="apr.V2" localSheetId="0">#REF!</definedName>
    <definedName name="apr.V2" localSheetId="9">#REF!</definedName>
    <definedName name="apr.V2" localSheetId="6">#REF!</definedName>
    <definedName name="apr.V2">#REF!</definedName>
    <definedName name="apr.V3" localSheetId="3">#REF!</definedName>
    <definedName name="apr.V3" localSheetId="2">#REF!</definedName>
    <definedName name="apr.V3" localSheetId="0">#REF!</definedName>
    <definedName name="apr.V3" localSheetId="9">#REF!</definedName>
    <definedName name="apr.V3" localSheetId="6">#REF!</definedName>
    <definedName name="apr.V3">#REF!</definedName>
    <definedName name="apr.V4" localSheetId="3">#REF!</definedName>
    <definedName name="apr.V4" localSheetId="2">#REF!</definedName>
    <definedName name="apr.V4" localSheetId="0">#REF!</definedName>
    <definedName name="apr.V4" localSheetId="9">#REF!</definedName>
    <definedName name="apr.V4" localSheetId="6">#REF!</definedName>
    <definedName name="apr.V4">#REF!</definedName>
    <definedName name="apr.V5" localSheetId="3">#REF!</definedName>
    <definedName name="apr.V5" localSheetId="2">#REF!</definedName>
    <definedName name="apr.V5" localSheetId="0">#REF!</definedName>
    <definedName name="apr.V5" localSheetId="9">#REF!</definedName>
    <definedName name="apr.V5" localSheetId="6">#REF!</definedName>
    <definedName name="apr.V5">#REF!</definedName>
    <definedName name="April.S" localSheetId="3">#REF!</definedName>
    <definedName name="April.S" localSheetId="2">#REF!</definedName>
    <definedName name="April.S" localSheetId="0">#REF!</definedName>
    <definedName name="April.S" localSheetId="9">#REF!</definedName>
    <definedName name="April.S" localSheetId="6">#REF!</definedName>
    <definedName name="April.S">#REF!</definedName>
    <definedName name="aug.S" localSheetId="3">#REF!</definedName>
    <definedName name="aug.S" localSheetId="2">#REF!</definedName>
    <definedName name="aug.S" localSheetId="0">#REF!</definedName>
    <definedName name="aug.S" localSheetId="9">#REF!</definedName>
    <definedName name="aug.S" localSheetId="6">#REF!</definedName>
    <definedName name="aug.S">#REF!</definedName>
    <definedName name="aug.V1" localSheetId="3">#REF!</definedName>
    <definedName name="aug.V1" localSheetId="2">#REF!</definedName>
    <definedName name="aug.V1" localSheetId="0">#REF!</definedName>
    <definedName name="aug.V1" localSheetId="9">#REF!</definedName>
    <definedName name="aug.V1" localSheetId="6">#REF!</definedName>
    <definedName name="aug.V1">#REF!</definedName>
    <definedName name="aug.V2" localSheetId="3">#REF!</definedName>
    <definedName name="aug.V2" localSheetId="2">#REF!</definedName>
    <definedName name="aug.V2" localSheetId="0">#REF!</definedName>
    <definedName name="aug.V2" localSheetId="9">#REF!</definedName>
    <definedName name="aug.V2" localSheetId="6">#REF!</definedName>
    <definedName name="aug.V2">#REF!</definedName>
    <definedName name="aug.V3" localSheetId="3">#REF!</definedName>
    <definedName name="aug.V3" localSheetId="2">#REF!</definedName>
    <definedName name="aug.V3" localSheetId="0">#REF!</definedName>
    <definedName name="aug.V3" localSheetId="9">#REF!</definedName>
    <definedName name="aug.V3" localSheetId="6">#REF!</definedName>
    <definedName name="aug.V3">#REF!</definedName>
    <definedName name="aug.V4" localSheetId="3">#REF!</definedName>
    <definedName name="aug.V4" localSheetId="2">#REF!</definedName>
    <definedName name="aug.V4" localSheetId="0">#REF!</definedName>
    <definedName name="aug.V4" localSheetId="9">#REF!</definedName>
    <definedName name="aug.V4" localSheetId="6">#REF!</definedName>
    <definedName name="aug.V4">#REF!</definedName>
    <definedName name="aug.V5" localSheetId="3">#REF!</definedName>
    <definedName name="aug.V5" localSheetId="2">#REF!</definedName>
    <definedName name="aug.V5" localSheetId="0">#REF!</definedName>
    <definedName name="aug.V5" localSheetId="9">#REF!</definedName>
    <definedName name="aug.V5" localSheetId="6">#REF!</definedName>
    <definedName name="aug.V5">#REF!</definedName>
    <definedName name="august.S" localSheetId="3">#REF!</definedName>
    <definedName name="august.S" localSheetId="2">#REF!</definedName>
    <definedName name="august.S" localSheetId="0">#REF!</definedName>
    <definedName name="august.S" localSheetId="9">#REF!</definedName>
    <definedName name="august.S" localSheetId="6">#REF!</definedName>
    <definedName name="august.S">#REF!</definedName>
    <definedName name="dec.S" localSheetId="3">#REF!</definedName>
    <definedName name="dec.S" localSheetId="2">#REF!</definedName>
    <definedName name="dec.S" localSheetId="0">#REF!</definedName>
    <definedName name="dec.S" localSheetId="9">#REF!</definedName>
    <definedName name="dec.S" localSheetId="6">#REF!</definedName>
    <definedName name="dec.S">#REF!</definedName>
    <definedName name="dec.V1" localSheetId="3">#REF!</definedName>
    <definedName name="dec.V1" localSheetId="2">#REF!</definedName>
    <definedName name="dec.V1" localSheetId="0">#REF!</definedName>
    <definedName name="dec.V1" localSheetId="9">#REF!</definedName>
    <definedName name="dec.V1" localSheetId="6">#REF!</definedName>
    <definedName name="dec.V1">#REF!</definedName>
    <definedName name="dec.V2" localSheetId="3">#REF!</definedName>
    <definedName name="dec.V2" localSheetId="2">#REF!</definedName>
    <definedName name="dec.V2" localSheetId="0">#REF!</definedName>
    <definedName name="dec.V2" localSheetId="9">#REF!</definedName>
    <definedName name="dec.V2" localSheetId="6">#REF!</definedName>
    <definedName name="dec.V2">#REF!</definedName>
    <definedName name="dec.V3" localSheetId="3">#REF!</definedName>
    <definedName name="dec.V3" localSheetId="2">#REF!</definedName>
    <definedName name="dec.V3" localSheetId="0">#REF!</definedName>
    <definedName name="dec.V3" localSheetId="9">#REF!</definedName>
    <definedName name="dec.V3" localSheetId="6">#REF!</definedName>
    <definedName name="dec.V3">#REF!</definedName>
    <definedName name="dec.V4" localSheetId="3">#REF!</definedName>
    <definedName name="dec.V4" localSheetId="2">#REF!</definedName>
    <definedName name="dec.V4" localSheetId="0">#REF!</definedName>
    <definedName name="dec.V4" localSheetId="9">#REF!</definedName>
    <definedName name="dec.V4" localSheetId="6">#REF!</definedName>
    <definedName name="dec.V4">#REF!</definedName>
    <definedName name="dec.V5" localSheetId="3">#REF!</definedName>
    <definedName name="dec.V5" localSheetId="2">#REF!</definedName>
    <definedName name="dec.V5" localSheetId="0">#REF!</definedName>
    <definedName name="dec.V5" localSheetId="9">#REF!</definedName>
    <definedName name="dec.V5" localSheetId="6">#REF!</definedName>
    <definedName name="dec.V5">#REF!</definedName>
    <definedName name="Duslo1" localSheetId="3">#REF!</definedName>
    <definedName name="Duslo1" localSheetId="2">#REF!</definedName>
    <definedName name="Duslo1" localSheetId="0">#REF!</definedName>
    <definedName name="Duslo1" localSheetId="9">#REF!</definedName>
    <definedName name="Duslo1" localSheetId="6">#REF!</definedName>
    <definedName name="Duslo1">#REF!</definedName>
    <definedName name="Duslo10" localSheetId="3">#REF!</definedName>
    <definedName name="Duslo10" localSheetId="2">#REF!</definedName>
    <definedName name="Duslo10" localSheetId="0">#REF!</definedName>
    <definedName name="Duslo10" localSheetId="9">#REF!</definedName>
    <definedName name="Duslo10" localSheetId="6">#REF!</definedName>
    <definedName name="Duslo10">#REF!</definedName>
    <definedName name="Duslo11" localSheetId="3">#REF!</definedName>
    <definedName name="Duslo11" localSheetId="2">#REF!</definedName>
    <definedName name="Duslo11" localSheetId="0">#REF!</definedName>
    <definedName name="Duslo11" localSheetId="9">#REF!</definedName>
    <definedName name="Duslo11" localSheetId="6">#REF!</definedName>
    <definedName name="Duslo11">#REF!</definedName>
    <definedName name="Duslo12" localSheetId="3">#REF!</definedName>
    <definedName name="Duslo12" localSheetId="2">#REF!</definedName>
    <definedName name="Duslo12" localSheetId="0">#REF!</definedName>
    <definedName name="Duslo12" localSheetId="9">#REF!</definedName>
    <definedName name="Duslo12" localSheetId="6">#REF!</definedName>
    <definedName name="Duslo12">#REF!</definedName>
    <definedName name="Duslo2" localSheetId="3">#REF!</definedName>
    <definedName name="Duslo2" localSheetId="2">#REF!</definedName>
    <definedName name="Duslo2" localSheetId="0">#REF!</definedName>
    <definedName name="Duslo2" localSheetId="9">#REF!</definedName>
    <definedName name="Duslo2" localSheetId="6">#REF!</definedName>
    <definedName name="Duslo2">#REF!</definedName>
    <definedName name="Duslo3" localSheetId="3">#REF!</definedName>
    <definedName name="Duslo3" localSheetId="2">#REF!</definedName>
    <definedName name="Duslo3" localSheetId="0">#REF!</definedName>
    <definedName name="Duslo3" localSheetId="9">#REF!</definedName>
    <definedName name="Duslo3" localSheetId="6">#REF!</definedName>
    <definedName name="Duslo3">#REF!</definedName>
    <definedName name="Duslo4" localSheetId="3">#REF!</definedName>
    <definedName name="Duslo4" localSheetId="2">#REF!</definedName>
    <definedName name="Duslo4" localSheetId="0">#REF!</definedName>
    <definedName name="Duslo4" localSheetId="9">#REF!</definedName>
    <definedName name="Duslo4" localSheetId="6">#REF!</definedName>
    <definedName name="Duslo4">#REF!</definedName>
    <definedName name="Duslo5" localSheetId="3">#REF!</definedName>
    <definedName name="Duslo5" localSheetId="2">#REF!</definedName>
    <definedName name="Duslo5" localSheetId="0">#REF!</definedName>
    <definedName name="Duslo5" localSheetId="9">#REF!</definedName>
    <definedName name="Duslo5" localSheetId="6">#REF!</definedName>
    <definedName name="Duslo5">#REF!</definedName>
    <definedName name="Duslo6" localSheetId="3">#REF!</definedName>
    <definedName name="Duslo6" localSheetId="2">#REF!</definedName>
    <definedName name="Duslo6" localSheetId="0">#REF!</definedName>
    <definedName name="Duslo6" localSheetId="9">#REF!</definedName>
    <definedName name="Duslo6" localSheetId="6">#REF!</definedName>
    <definedName name="Duslo6">#REF!</definedName>
    <definedName name="Duslo7" localSheetId="3">#REF!</definedName>
    <definedName name="Duslo7" localSheetId="2">#REF!</definedName>
    <definedName name="Duslo7" localSheetId="0">#REF!</definedName>
    <definedName name="Duslo7" localSheetId="9">#REF!</definedName>
    <definedName name="Duslo7" localSheetId="6">#REF!</definedName>
    <definedName name="Duslo7">#REF!</definedName>
    <definedName name="Duslo8" localSheetId="3">#REF!</definedName>
    <definedName name="Duslo8" localSheetId="2">#REF!</definedName>
    <definedName name="Duslo8" localSheetId="0">#REF!</definedName>
    <definedName name="Duslo8" localSheetId="9">#REF!</definedName>
    <definedName name="Duslo8" localSheetId="6">#REF!</definedName>
    <definedName name="Duslo8">#REF!</definedName>
    <definedName name="Duslo9" localSheetId="3">#REF!</definedName>
    <definedName name="Duslo9" localSheetId="2">#REF!</definedName>
    <definedName name="Duslo9" localSheetId="0">#REF!</definedName>
    <definedName name="Duslo9" localSheetId="9">#REF!</definedName>
    <definedName name="Duslo9" localSheetId="6">#REF!</definedName>
    <definedName name="Duslo9">#REF!</definedName>
    <definedName name="feb.S" localSheetId="3">#REF!</definedName>
    <definedName name="feb.S" localSheetId="2">#REF!</definedName>
    <definedName name="feb.S" localSheetId="0">#REF!</definedName>
    <definedName name="feb.S" localSheetId="9">#REF!</definedName>
    <definedName name="feb.S" localSheetId="6">#REF!</definedName>
    <definedName name="feb.S">#REF!</definedName>
    <definedName name="feb.V1" localSheetId="3">#REF!</definedName>
    <definedName name="feb.V1" localSheetId="2">#REF!</definedName>
    <definedName name="feb.V1" localSheetId="0">#REF!</definedName>
    <definedName name="feb.V1" localSheetId="9">#REF!</definedName>
    <definedName name="feb.V1" localSheetId="6">#REF!</definedName>
    <definedName name="feb.V1">#REF!</definedName>
    <definedName name="feb.V2" localSheetId="3">#REF!</definedName>
    <definedName name="feb.V2" localSheetId="2">#REF!</definedName>
    <definedName name="feb.V2" localSheetId="0">#REF!</definedName>
    <definedName name="feb.V2" localSheetId="9">#REF!</definedName>
    <definedName name="feb.V2" localSheetId="6">#REF!</definedName>
    <definedName name="feb.V2">#REF!</definedName>
    <definedName name="feb.V3" localSheetId="3">#REF!</definedName>
    <definedName name="feb.V3" localSheetId="2">#REF!</definedName>
    <definedName name="feb.V3" localSheetId="0">#REF!</definedName>
    <definedName name="feb.V3" localSheetId="9">#REF!</definedName>
    <definedName name="feb.V3" localSheetId="6">#REF!</definedName>
    <definedName name="feb.V3">#REF!</definedName>
    <definedName name="feb.V4" localSheetId="3">#REF!</definedName>
    <definedName name="feb.V4" localSheetId="2">#REF!</definedName>
    <definedName name="feb.V4" localSheetId="0">#REF!</definedName>
    <definedName name="feb.V4" localSheetId="9">#REF!</definedName>
    <definedName name="feb.V4" localSheetId="6">#REF!</definedName>
    <definedName name="feb.V4">#REF!</definedName>
    <definedName name="feb.V5" localSheetId="3">#REF!</definedName>
    <definedName name="feb.V5" localSheetId="2">#REF!</definedName>
    <definedName name="feb.V5" localSheetId="0">#REF!</definedName>
    <definedName name="feb.V5" localSheetId="9">#REF!</definedName>
    <definedName name="feb.V5" localSheetId="6">#REF!</definedName>
    <definedName name="feb.V5">#REF!</definedName>
    <definedName name="februar.S" localSheetId="3">#REF!</definedName>
    <definedName name="februar.S" localSheetId="2">#REF!</definedName>
    <definedName name="februar.S" localSheetId="0">#REF!</definedName>
    <definedName name="februar.S" localSheetId="9">#REF!</definedName>
    <definedName name="februar.S" localSheetId="6">#REF!</definedName>
    <definedName name="februar.S">#REF!</definedName>
    <definedName name="jan.S" localSheetId="3">#REF!</definedName>
    <definedName name="jan.S" localSheetId="2">#REF!</definedName>
    <definedName name="jan.S" localSheetId="0">#REF!</definedName>
    <definedName name="jan.S" localSheetId="9">#REF!</definedName>
    <definedName name="jan.S" localSheetId="6">#REF!</definedName>
    <definedName name="jan.S">#REF!</definedName>
    <definedName name="jan.V1" localSheetId="3">#REF!</definedName>
    <definedName name="jan.V1" localSheetId="2">#REF!</definedName>
    <definedName name="jan.V1" localSheetId="0">#REF!</definedName>
    <definedName name="jan.V1" localSheetId="9">#REF!</definedName>
    <definedName name="jan.V1" localSheetId="6">#REF!</definedName>
    <definedName name="jan.V1">#REF!</definedName>
    <definedName name="jan.V2" localSheetId="3">#REF!</definedName>
    <definedName name="jan.V2" localSheetId="2">#REF!</definedName>
    <definedName name="jan.V2" localSheetId="0">#REF!</definedName>
    <definedName name="jan.V2" localSheetId="9">#REF!</definedName>
    <definedName name="jan.V2" localSheetId="6">#REF!</definedName>
    <definedName name="jan.V2">#REF!</definedName>
    <definedName name="jan.V3" localSheetId="3">#REF!</definedName>
    <definedName name="jan.V3" localSheetId="2">#REF!</definedName>
    <definedName name="jan.V3" localSheetId="0">#REF!</definedName>
    <definedName name="jan.V3" localSheetId="9">#REF!</definedName>
    <definedName name="jan.V3" localSheetId="6">#REF!</definedName>
    <definedName name="jan.V3">#REF!</definedName>
    <definedName name="jan.V4" localSheetId="3">#REF!</definedName>
    <definedName name="jan.V4" localSheetId="2">#REF!</definedName>
    <definedName name="jan.V4" localSheetId="0">#REF!</definedName>
    <definedName name="jan.V4" localSheetId="9">#REF!</definedName>
    <definedName name="jan.V4" localSheetId="6">#REF!</definedName>
    <definedName name="jan.V4">#REF!</definedName>
    <definedName name="jan.V5" localSheetId="3">#REF!</definedName>
    <definedName name="jan.V5" localSheetId="2">#REF!</definedName>
    <definedName name="jan.V5" localSheetId="0">#REF!</definedName>
    <definedName name="jan.V5" localSheetId="9">#REF!</definedName>
    <definedName name="jan.V5" localSheetId="6">#REF!</definedName>
    <definedName name="jan.V5">#REF!</definedName>
    <definedName name="januar.S" localSheetId="3">#REF!</definedName>
    <definedName name="januar.S" localSheetId="2">#REF!</definedName>
    <definedName name="januar.S" localSheetId="0">#REF!</definedName>
    <definedName name="januar.S" localSheetId="9">#REF!</definedName>
    <definedName name="januar.S" localSheetId="6">#REF!</definedName>
    <definedName name="januar.S">#REF!</definedName>
    <definedName name="jul.S" localSheetId="3">#REF!</definedName>
    <definedName name="jul.S" localSheetId="2">#REF!</definedName>
    <definedName name="jul.S" localSheetId="0">#REF!</definedName>
    <definedName name="jul.S" localSheetId="9">#REF!</definedName>
    <definedName name="jul.S" localSheetId="6">#REF!</definedName>
    <definedName name="jul.S">#REF!</definedName>
    <definedName name="jul.V1" localSheetId="3">#REF!</definedName>
    <definedName name="jul.V1" localSheetId="2">#REF!</definedName>
    <definedName name="jul.V1" localSheetId="0">#REF!</definedName>
    <definedName name="jul.V1" localSheetId="9">#REF!</definedName>
    <definedName name="jul.V1" localSheetId="6">#REF!</definedName>
    <definedName name="jul.V1">#REF!</definedName>
    <definedName name="jul.V2" localSheetId="3">#REF!</definedName>
    <definedName name="jul.V2" localSheetId="2">#REF!</definedName>
    <definedName name="jul.V2" localSheetId="0">#REF!</definedName>
    <definedName name="jul.V2" localSheetId="9">#REF!</definedName>
    <definedName name="jul.V2" localSheetId="6">#REF!</definedName>
    <definedName name="jul.V2">#REF!</definedName>
    <definedName name="jul.V3" localSheetId="3">#REF!</definedName>
    <definedName name="jul.V3" localSheetId="2">#REF!</definedName>
    <definedName name="jul.V3" localSheetId="0">#REF!</definedName>
    <definedName name="jul.V3" localSheetId="9">#REF!</definedName>
    <definedName name="jul.V3" localSheetId="6">#REF!</definedName>
    <definedName name="jul.V3">#REF!</definedName>
    <definedName name="jul.V4" localSheetId="3">#REF!</definedName>
    <definedName name="jul.V4" localSheetId="2">#REF!</definedName>
    <definedName name="jul.V4" localSheetId="0">#REF!</definedName>
    <definedName name="jul.V4" localSheetId="9">#REF!</definedName>
    <definedName name="jul.V4" localSheetId="6">#REF!</definedName>
    <definedName name="jul.V4">#REF!</definedName>
    <definedName name="jul.V5" localSheetId="3">#REF!</definedName>
    <definedName name="jul.V5" localSheetId="2">#REF!</definedName>
    <definedName name="jul.V5" localSheetId="0">#REF!</definedName>
    <definedName name="jul.V5" localSheetId="9">#REF!</definedName>
    <definedName name="jul.V5" localSheetId="6">#REF!</definedName>
    <definedName name="jul.V5">#REF!</definedName>
    <definedName name="jun.S" localSheetId="3">#REF!</definedName>
    <definedName name="jun.S" localSheetId="2">#REF!</definedName>
    <definedName name="jun.S" localSheetId="0">#REF!</definedName>
    <definedName name="jun.S" localSheetId="9">#REF!</definedName>
    <definedName name="jun.S" localSheetId="6">#REF!</definedName>
    <definedName name="jun.S">#REF!</definedName>
    <definedName name="jun.V1" localSheetId="3">#REF!</definedName>
    <definedName name="jun.V1" localSheetId="2">#REF!</definedName>
    <definedName name="jun.V1" localSheetId="0">#REF!</definedName>
    <definedName name="jun.V1" localSheetId="9">#REF!</definedName>
    <definedName name="jun.V1" localSheetId="6">#REF!</definedName>
    <definedName name="jun.V1">#REF!</definedName>
    <definedName name="jun.V2" localSheetId="3">#REF!</definedName>
    <definedName name="jun.V2" localSheetId="2">#REF!</definedName>
    <definedName name="jun.V2" localSheetId="0">#REF!</definedName>
    <definedName name="jun.V2" localSheetId="9">#REF!</definedName>
    <definedName name="jun.V2" localSheetId="6">#REF!</definedName>
    <definedName name="jun.V2">#REF!</definedName>
    <definedName name="jun.V3" localSheetId="3">#REF!</definedName>
    <definedName name="jun.V3" localSheetId="2">#REF!</definedName>
    <definedName name="jun.V3" localSheetId="0">#REF!</definedName>
    <definedName name="jun.V3" localSheetId="9">#REF!</definedName>
    <definedName name="jun.V3" localSheetId="6">#REF!</definedName>
    <definedName name="jun.V3">#REF!</definedName>
    <definedName name="jun.V4" localSheetId="3">#REF!</definedName>
    <definedName name="jun.V4" localSheetId="2">#REF!</definedName>
    <definedName name="jun.V4" localSheetId="0">#REF!</definedName>
    <definedName name="jun.V4" localSheetId="9">#REF!</definedName>
    <definedName name="jun.V4" localSheetId="6">#REF!</definedName>
    <definedName name="jun.V4">#REF!</definedName>
    <definedName name="jun.V5" localSheetId="3">#REF!</definedName>
    <definedName name="jun.V5" localSheetId="2">#REF!</definedName>
    <definedName name="jun.V5" localSheetId="0">#REF!</definedName>
    <definedName name="jun.V5" localSheetId="9">#REF!</definedName>
    <definedName name="jun.V5" localSheetId="6">#REF!</definedName>
    <definedName name="jun.V5">#REF!</definedName>
    <definedName name="maj.S" localSheetId="3">#REF!</definedName>
    <definedName name="maj.S" localSheetId="2">#REF!</definedName>
    <definedName name="maj.S" localSheetId="0">#REF!</definedName>
    <definedName name="maj.S" localSheetId="9">#REF!</definedName>
    <definedName name="maj.S" localSheetId="6">#REF!</definedName>
    <definedName name="maj.S">#REF!</definedName>
    <definedName name="maj.V1" localSheetId="3">#REF!</definedName>
    <definedName name="maj.V1" localSheetId="2">#REF!</definedName>
    <definedName name="maj.V1" localSheetId="0">#REF!</definedName>
    <definedName name="maj.V1" localSheetId="9">#REF!</definedName>
    <definedName name="maj.V1" localSheetId="6">#REF!</definedName>
    <definedName name="maj.V1">#REF!</definedName>
    <definedName name="maj.V2" localSheetId="3">#REF!</definedName>
    <definedName name="maj.V2" localSheetId="2">#REF!</definedName>
    <definedName name="maj.V2" localSheetId="0">#REF!</definedName>
    <definedName name="maj.V2" localSheetId="9">#REF!</definedName>
    <definedName name="maj.V2" localSheetId="6">#REF!</definedName>
    <definedName name="maj.V2">#REF!</definedName>
    <definedName name="maj.V3" localSheetId="3">#REF!</definedName>
    <definedName name="maj.V3" localSheetId="2">#REF!</definedName>
    <definedName name="maj.V3" localSheetId="0">#REF!</definedName>
    <definedName name="maj.V3" localSheetId="9">#REF!</definedName>
    <definedName name="maj.V3" localSheetId="6">#REF!</definedName>
    <definedName name="maj.V3">#REF!</definedName>
    <definedName name="maj.V4" localSheetId="3">#REF!</definedName>
    <definedName name="maj.V4" localSheetId="2">#REF!</definedName>
    <definedName name="maj.V4" localSheetId="0">#REF!</definedName>
    <definedName name="maj.V4" localSheetId="9">#REF!</definedName>
    <definedName name="maj.V4" localSheetId="6">#REF!</definedName>
    <definedName name="maj.V4">#REF!</definedName>
    <definedName name="maj.V5" localSheetId="3">#REF!</definedName>
    <definedName name="maj.V5" localSheetId="2">#REF!</definedName>
    <definedName name="maj.V5" localSheetId="0">#REF!</definedName>
    <definedName name="maj.V5" localSheetId="9">#REF!</definedName>
    <definedName name="maj.V5" localSheetId="6">#REF!</definedName>
    <definedName name="maj.V5">#REF!</definedName>
    <definedName name="manipulácia" localSheetId="3">#REF!</definedName>
    <definedName name="manipulácia" localSheetId="2">#REF!</definedName>
    <definedName name="manipulácia" localSheetId="0">#REF!</definedName>
    <definedName name="manipulácia" localSheetId="9">#REF!</definedName>
    <definedName name="manipulácia" localSheetId="6">#REF!</definedName>
    <definedName name="manipulácia">#REF!</definedName>
    <definedName name="mar.S" localSheetId="3">#REF!</definedName>
    <definedName name="mar.S" localSheetId="2">#REF!</definedName>
    <definedName name="mar.S" localSheetId="0">#REF!</definedName>
    <definedName name="mar.S" localSheetId="9">#REF!</definedName>
    <definedName name="mar.S" localSheetId="6">#REF!</definedName>
    <definedName name="mar.S">#REF!</definedName>
    <definedName name="mar.V1" localSheetId="3">#REF!</definedName>
    <definedName name="mar.V1" localSheetId="2">#REF!</definedName>
    <definedName name="mar.V1" localSheetId="0">#REF!</definedName>
    <definedName name="mar.V1" localSheetId="9">#REF!</definedName>
    <definedName name="mar.V1" localSheetId="6">#REF!</definedName>
    <definedName name="mar.V1">#REF!</definedName>
    <definedName name="mar.V2" localSheetId="3">#REF!</definedName>
    <definedName name="mar.V2" localSheetId="2">#REF!</definedName>
    <definedName name="mar.V2" localSheetId="0">#REF!</definedName>
    <definedName name="mar.V2" localSheetId="9">#REF!</definedName>
    <definedName name="mar.V2" localSheetId="6">#REF!</definedName>
    <definedName name="mar.V2">#REF!</definedName>
    <definedName name="mar.V3" localSheetId="3">#REF!</definedName>
    <definedName name="mar.V3" localSheetId="2">#REF!</definedName>
    <definedName name="mar.V3" localSheetId="0">#REF!</definedName>
    <definedName name="mar.V3" localSheetId="9">#REF!</definedName>
    <definedName name="mar.V3" localSheetId="6">#REF!</definedName>
    <definedName name="mar.V3">#REF!</definedName>
    <definedName name="mar.V4" localSheetId="3">#REF!</definedName>
    <definedName name="mar.V4" localSheetId="2">#REF!</definedName>
    <definedName name="mar.V4" localSheetId="0">#REF!</definedName>
    <definedName name="mar.V4" localSheetId="9">#REF!</definedName>
    <definedName name="mar.V4" localSheetId="6">#REF!</definedName>
    <definedName name="mar.V4">#REF!</definedName>
    <definedName name="mar.V5" localSheetId="3">#REF!</definedName>
    <definedName name="mar.V5" localSheetId="2">#REF!</definedName>
    <definedName name="mar.V5" localSheetId="0">#REF!</definedName>
    <definedName name="mar.V5" localSheetId="9">#REF!</definedName>
    <definedName name="mar.V5" localSheetId="6">#REF!</definedName>
    <definedName name="mar.V5">#REF!</definedName>
    <definedName name="marec.S" localSheetId="3">#REF!</definedName>
    <definedName name="marec.S" localSheetId="2">#REF!</definedName>
    <definedName name="marec.S" localSheetId="0">#REF!</definedName>
    <definedName name="marec.S" localSheetId="9">#REF!</definedName>
    <definedName name="marec.S" localSheetId="6">#REF!</definedName>
    <definedName name="marec.S">#REF!</definedName>
    <definedName name="nov.S" localSheetId="3">#REF!</definedName>
    <definedName name="nov.S" localSheetId="2">#REF!</definedName>
    <definedName name="nov.S" localSheetId="0">#REF!</definedName>
    <definedName name="nov.S" localSheetId="9">#REF!</definedName>
    <definedName name="nov.S" localSheetId="6">#REF!</definedName>
    <definedName name="nov.S">#REF!</definedName>
    <definedName name="nov.V1" localSheetId="3">#REF!</definedName>
    <definedName name="nov.V1" localSheetId="2">#REF!</definedName>
    <definedName name="nov.V1" localSheetId="0">#REF!</definedName>
    <definedName name="nov.V1" localSheetId="9">#REF!</definedName>
    <definedName name="nov.V1" localSheetId="6">#REF!</definedName>
    <definedName name="nov.V1">#REF!</definedName>
    <definedName name="nov.V2" localSheetId="3">#REF!</definedName>
    <definedName name="nov.V2" localSheetId="2">#REF!</definedName>
    <definedName name="nov.V2" localSheetId="0">#REF!</definedName>
    <definedName name="nov.V2" localSheetId="9">#REF!</definedName>
    <definedName name="nov.V2" localSheetId="6">#REF!</definedName>
    <definedName name="nov.V2">#REF!</definedName>
    <definedName name="nov.V3" localSheetId="3">#REF!</definedName>
    <definedName name="nov.V3" localSheetId="2">#REF!</definedName>
    <definedName name="nov.V3" localSheetId="0">#REF!</definedName>
    <definedName name="nov.V3" localSheetId="9">#REF!</definedName>
    <definedName name="nov.V3" localSheetId="6">#REF!</definedName>
    <definedName name="nov.V3">#REF!</definedName>
    <definedName name="nov.V4" localSheetId="3">#REF!</definedName>
    <definedName name="nov.V4" localSheetId="2">#REF!</definedName>
    <definedName name="nov.V4" localSheetId="0">#REF!</definedName>
    <definedName name="nov.V4" localSheetId="9">#REF!</definedName>
    <definedName name="nov.V4" localSheetId="6">#REF!</definedName>
    <definedName name="nov.V4">#REF!</definedName>
    <definedName name="nov.V5" localSheetId="3">#REF!</definedName>
    <definedName name="nov.V5" localSheetId="2">#REF!</definedName>
    <definedName name="nov.V5" localSheetId="0">#REF!</definedName>
    <definedName name="nov.V5" localSheetId="9">#REF!</definedName>
    <definedName name="nov.V5" localSheetId="6">#REF!</definedName>
    <definedName name="nov.V5">#REF!</definedName>
    <definedName name="_xlnm.Print_Area" localSheetId="0">'Dodávateľ '!$A$1:$G$120</definedName>
    <definedName name="_xlnm.Print_Area" localSheetId="1">kompenzácia_distribucia_plyn_24!$A$1:$F$23</definedName>
    <definedName name="okt.S" localSheetId="3">#REF!</definedName>
    <definedName name="okt.S" localSheetId="2">#REF!</definedName>
    <definedName name="okt.S" localSheetId="0">#REF!</definedName>
    <definedName name="okt.S" localSheetId="9">#REF!</definedName>
    <definedName name="okt.S" localSheetId="6">#REF!</definedName>
    <definedName name="okt.S">#REF!</definedName>
    <definedName name="okt.V1" localSheetId="3">#REF!</definedName>
    <definedName name="okt.V1" localSheetId="2">#REF!</definedName>
    <definedName name="okt.V1" localSheetId="0">#REF!</definedName>
    <definedName name="okt.V1" localSheetId="9">#REF!</definedName>
    <definedName name="okt.V1" localSheetId="6">#REF!</definedName>
    <definedName name="okt.V1">#REF!</definedName>
    <definedName name="okt.V2" localSheetId="3">#REF!</definedName>
    <definedName name="okt.V2" localSheetId="2">#REF!</definedName>
    <definedName name="okt.V2" localSheetId="0">#REF!</definedName>
    <definedName name="okt.V2" localSheetId="9">#REF!</definedName>
    <definedName name="okt.V2" localSheetId="6">#REF!</definedName>
    <definedName name="okt.V2">#REF!</definedName>
    <definedName name="okt.V3" localSheetId="3">#REF!</definedName>
    <definedName name="okt.V3" localSheetId="2">#REF!</definedName>
    <definedName name="okt.V3" localSheetId="0">#REF!</definedName>
    <definedName name="okt.V3" localSheetId="9">#REF!</definedName>
    <definedName name="okt.V3" localSheetId="6">#REF!</definedName>
    <definedName name="okt.V3">#REF!</definedName>
    <definedName name="okt.V4" localSheetId="3">#REF!</definedName>
    <definedName name="okt.V4" localSheetId="2">#REF!</definedName>
    <definedName name="okt.V4" localSheetId="0">#REF!</definedName>
    <definedName name="okt.V4" localSheetId="9">#REF!</definedName>
    <definedName name="okt.V4" localSheetId="6">#REF!</definedName>
    <definedName name="okt.V4">#REF!</definedName>
    <definedName name="okt.V5" localSheetId="3">#REF!</definedName>
    <definedName name="okt.V5" localSheetId="2">#REF!</definedName>
    <definedName name="okt.V5" localSheetId="0">#REF!</definedName>
    <definedName name="okt.V5" localSheetId="9">#REF!</definedName>
    <definedName name="okt.V5" localSheetId="6">#REF!</definedName>
    <definedName name="okt.V5">#REF!</definedName>
    <definedName name="opava_korún_V2_MS" localSheetId="3">#REF!</definedName>
    <definedName name="opava_korún_V2_MS" localSheetId="2">#REF!</definedName>
    <definedName name="opava_korún_V2_MS" localSheetId="0">#REF!</definedName>
    <definedName name="opava_korún_V2_MS" localSheetId="9">#REF!</definedName>
    <definedName name="opava_korún_V2_MS" localSheetId="6">#REF!</definedName>
    <definedName name="opava_korún_V2_MS">#REF!</definedName>
    <definedName name="oprava_korún" localSheetId="3">#REF!</definedName>
    <definedName name="oprava_korún" localSheetId="2">#REF!</definedName>
    <definedName name="oprava_korún" localSheetId="0">#REF!</definedName>
    <definedName name="oprava_korún" localSheetId="9">#REF!</definedName>
    <definedName name="oprava_korún" localSheetId="6">#REF!</definedName>
    <definedName name="oprava_korún">#REF!</definedName>
    <definedName name="oprava_korún_V1_MS" localSheetId="3">#REF!</definedName>
    <definedName name="oprava_korún_V1_MS" localSheetId="2">#REF!</definedName>
    <definedName name="oprava_korún_V1_MS" localSheetId="0">#REF!</definedName>
    <definedName name="oprava_korún_V1_MS" localSheetId="9">#REF!</definedName>
    <definedName name="oprava_korún_V1_MS" localSheetId="6">#REF!</definedName>
    <definedName name="oprava_korún_V1_MS">#REF!</definedName>
    <definedName name="oprava_korún_V2" localSheetId="3">#REF!,#REF!,#REF!,#REF!,#REF!,#REF!</definedName>
    <definedName name="oprava_korún_V2" localSheetId="2">#REF!,#REF!,#REF!,#REF!,#REF!,#REF!</definedName>
    <definedName name="oprava_korún_V2" localSheetId="0">#REF!,#REF!,#REF!,#REF!,#REF!,#REF!</definedName>
    <definedName name="oprava_korún_V2" localSheetId="9">#REF!,#REF!,#REF!,#REF!,#REF!,#REF!</definedName>
    <definedName name="oprava_korún_V2" localSheetId="6">#REF!,#REF!,#REF!,#REF!,#REF!,#REF!</definedName>
    <definedName name="oprava_korún_V2">#REF!,#REF!,#REF!,#REF!,#REF!,#REF!</definedName>
    <definedName name="sep.S" localSheetId="3">#REF!</definedName>
    <definedName name="sep.S" localSheetId="2">#REF!</definedName>
    <definedName name="sep.S" localSheetId="0">#REF!</definedName>
    <definedName name="sep.S" localSheetId="9">#REF!</definedName>
    <definedName name="sep.S" localSheetId="6">#REF!</definedName>
    <definedName name="sep.S">#REF!</definedName>
    <definedName name="sep.V1" localSheetId="3">#REF!</definedName>
    <definedName name="sep.V1" localSheetId="2">#REF!</definedName>
    <definedName name="sep.V1" localSheetId="0">#REF!</definedName>
    <definedName name="sep.V1" localSheetId="9">#REF!</definedName>
    <definedName name="sep.V1" localSheetId="6">#REF!</definedName>
    <definedName name="sep.V1">#REF!</definedName>
    <definedName name="sep.V2" localSheetId="3">#REF!</definedName>
    <definedName name="sep.V2" localSheetId="2">#REF!</definedName>
    <definedName name="sep.V2" localSheetId="0">#REF!</definedName>
    <definedName name="sep.V2" localSheetId="9">#REF!</definedName>
    <definedName name="sep.V2" localSheetId="6">#REF!</definedName>
    <definedName name="sep.V2">#REF!</definedName>
    <definedName name="sep.V3" localSheetId="3">#REF!</definedName>
    <definedName name="sep.V3" localSheetId="2">#REF!</definedName>
    <definedName name="sep.V3" localSheetId="0">#REF!</definedName>
    <definedName name="sep.V3" localSheetId="9">#REF!</definedName>
    <definedName name="sep.V3" localSheetId="6">#REF!</definedName>
    <definedName name="sep.V3">#REF!</definedName>
    <definedName name="sep.V4" localSheetId="3">#REF!</definedName>
    <definedName name="sep.V4" localSheetId="2">#REF!</definedName>
    <definedName name="sep.V4" localSheetId="0">#REF!</definedName>
    <definedName name="sep.V4" localSheetId="9">#REF!</definedName>
    <definedName name="sep.V4" localSheetId="6">#REF!</definedName>
    <definedName name="sep.V4">#REF!</definedName>
    <definedName name="sep.V5" localSheetId="3">#REF!</definedName>
    <definedName name="sep.V5" localSheetId="2">#REF!</definedName>
    <definedName name="sep.V5" localSheetId="0">#REF!</definedName>
    <definedName name="sep.V5" localSheetId="9">#REF!</definedName>
    <definedName name="sep.V5" localSheetId="6">#REF!</definedName>
    <definedName name="sep.V5">#REF!</definedName>
    <definedName name="september.S" localSheetId="3">#REF!</definedName>
    <definedName name="september.S" localSheetId="2">#REF!</definedName>
    <definedName name="september.S" localSheetId="0">#REF!</definedName>
    <definedName name="september.S" localSheetId="9">#REF!</definedName>
    <definedName name="september.S" localSheetId="6">#REF!</definedName>
    <definedName name="september.S">#REF!</definedName>
    <definedName name="ŽP1" localSheetId="3">#REF!</definedName>
    <definedName name="ŽP1" localSheetId="2">#REF!</definedName>
    <definedName name="ŽP1" localSheetId="0">#REF!</definedName>
    <definedName name="ŽP1" localSheetId="9">#REF!</definedName>
    <definedName name="ŽP1" localSheetId="6">#REF!</definedName>
    <definedName name="ŽP1">#REF!</definedName>
    <definedName name="ŽP10" localSheetId="3">#REF!</definedName>
    <definedName name="ŽP10" localSheetId="2">#REF!</definedName>
    <definedName name="ŽP10" localSheetId="0">#REF!</definedName>
    <definedName name="ŽP10" localSheetId="9">#REF!</definedName>
    <definedName name="ŽP10" localSheetId="6">#REF!</definedName>
    <definedName name="ŽP10">#REF!</definedName>
    <definedName name="ŽP11" localSheetId="3">#REF!</definedName>
    <definedName name="ŽP11" localSheetId="2">#REF!</definedName>
    <definedName name="ŽP11" localSheetId="0">#REF!</definedName>
    <definedName name="ŽP11" localSheetId="9">#REF!</definedName>
    <definedName name="ŽP11" localSheetId="6">#REF!</definedName>
    <definedName name="ŽP11">#REF!</definedName>
    <definedName name="ŽP12" localSheetId="3">#REF!</definedName>
    <definedName name="ŽP12" localSheetId="2">#REF!</definedName>
    <definedName name="ŽP12" localSheetId="0">#REF!</definedName>
    <definedName name="ŽP12" localSheetId="9">#REF!</definedName>
    <definedName name="ŽP12" localSheetId="6">#REF!</definedName>
    <definedName name="ŽP12">#REF!</definedName>
    <definedName name="ŽP2" localSheetId="3">#REF!</definedName>
    <definedName name="ŽP2" localSheetId="2">#REF!</definedName>
    <definedName name="ŽP2" localSheetId="0">#REF!</definedName>
    <definedName name="ŽP2" localSheetId="9">#REF!</definedName>
    <definedName name="ŽP2" localSheetId="6">#REF!</definedName>
    <definedName name="ŽP2">#REF!</definedName>
    <definedName name="ŽP3" localSheetId="3">#REF!</definedName>
    <definedName name="ŽP3" localSheetId="2">#REF!</definedName>
    <definedName name="ŽP3" localSheetId="0">#REF!</definedName>
    <definedName name="ŽP3" localSheetId="9">#REF!</definedName>
    <definedName name="ŽP3" localSheetId="6">#REF!</definedName>
    <definedName name="ŽP3">#REF!</definedName>
    <definedName name="ŽP4" localSheetId="3">#REF!</definedName>
    <definedName name="ŽP4" localSheetId="2">#REF!</definedName>
    <definedName name="ŽP4" localSheetId="0">#REF!</definedName>
    <definedName name="ŽP4" localSheetId="9">#REF!</definedName>
    <definedName name="ŽP4" localSheetId="6">#REF!</definedName>
    <definedName name="ŽP4">#REF!</definedName>
    <definedName name="ŽP5" localSheetId="3">#REF!</definedName>
    <definedName name="ŽP5" localSheetId="2">#REF!</definedName>
    <definedName name="ŽP5" localSheetId="0">#REF!</definedName>
    <definedName name="ŽP5" localSheetId="9">#REF!</definedName>
    <definedName name="ŽP5" localSheetId="6">#REF!</definedName>
    <definedName name="ŽP5">#REF!</definedName>
    <definedName name="ŽP6" localSheetId="3">#REF!</definedName>
    <definedName name="ŽP6" localSheetId="2">#REF!</definedName>
    <definedName name="ŽP6" localSheetId="0">#REF!</definedName>
    <definedName name="ŽP6" localSheetId="9">#REF!</definedName>
    <definedName name="ŽP6" localSheetId="6">#REF!</definedName>
    <definedName name="ŽP6">#REF!</definedName>
    <definedName name="ŽP7" localSheetId="3">#REF!</definedName>
    <definedName name="ŽP7" localSheetId="2">#REF!</definedName>
    <definedName name="ŽP7" localSheetId="0">#REF!</definedName>
    <definedName name="ŽP7" localSheetId="9">#REF!</definedName>
    <definedName name="ŽP7" localSheetId="6">#REF!</definedName>
    <definedName name="ŽP7">#REF!</definedName>
    <definedName name="ŽP8" localSheetId="3">#REF!</definedName>
    <definedName name="ŽP8" localSheetId="2">#REF!</definedName>
    <definedName name="ŽP8" localSheetId="0">#REF!</definedName>
    <definedName name="ŽP8" localSheetId="9">#REF!</definedName>
    <definedName name="ŽP8" localSheetId="6">#REF!</definedName>
    <definedName name="ŽP8">#REF!</definedName>
    <definedName name="ŽP9" localSheetId="3">#REF!</definedName>
    <definedName name="ŽP9" localSheetId="2">#REF!</definedName>
    <definedName name="ŽP9" localSheetId="0">#REF!</definedName>
    <definedName name="ŽP9" localSheetId="9">#REF!</definedName>
    <definedName name="ŽP9" localSheetId="6">#REF!</definedName>
    <definedName name="ŽP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1" l="1"/>
  <c r="L5" i="1" s="1"/>
  <c r="G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I50" i="1"/>
  <c r="G55" i="1"/>
  <c r="L55" i="1"/>
  <c r="M55" i="1" s="1"/>
  <c r="S55" i="1"/>
  <c r="AO55" i="1"/>
  <c r="G56" i="1"/>
  <c r="L56" i="1"/>
  <c r="AO56" i="1"/>
  <c r="AP56" i="1" s="1"/>
  <c r="G57" i="1"/>
  <c r="L57" i="1"/>
  <c r="M57" i="1" s="1"/>
  <c r="S57" i="1"/>
  <c r="AO57" i="1"/>
  <c r="AP57" i="1" s="1"/>
  <c r="S58" i="1"/>
  <c r="G58" i="1"/>
  <c r="L58" i="1"/>
  <c r="M58" i="1" s="1"/>
  <c r="AO58" i="1"/>
  <c r="AP58" i="1" s="1"/>
  <c r="S59" i="1"/>
  <c r="L59" i="1"/>
  <c r="M59" i="1" s="1"/>
  <c r="AO59" i="1"/>
  <c r="AP59" i="1" s="1"/>
  <c r="G60" i="1"/>
  <c r="L60" i="1"/>
  <c r="M60" i="1" s="1"/>
  <c r="AO60" i="1"/>
  <c r="AP60" i="1" s="1"/>
  <c r="S61" i="1"/>
  <c r="G61" i="1"/>
  <c r="L61" i="1"/>
  <c r="M61" i="1" s="1"/>
  <c r="AO61" i="1"/>
  <c r="AP61" i="1" s="1"/>
  <c r="S62" i="1"/>
  <c r="L62" i="1"/>
  <c r="M62" i="1" s="1"/>
  <c r="AO62" i="1"/>
  <c r="AP62" i="1" s="1"/>
  <c r="S63" i="1"/>
  <c r="G63" i="1"/>
  <c r="L63" i="1"/>
  <c r="M63" i="1"/>
  <c r="AO63" i="1"/>
  <c r="AP63" i="1" s="1"/>
  <c r="G64" i="1"/>
  <c r="L64" i="1"/>
  <c r="M64" i="1" s="1"/>
  <c r="AO64" i="1"/>
  <c r="AP64" i="1" s="1"/>
  <c r="G65" i="1"/>
  <c r="L65" i="1"/>
  <c r="AO65" i="1"/>
  <c r="AP65" i="1" s="1"/>
  <c r="S66" i="1"/>
  <c r="G66" i="1"/>
  <c r="L66" i="1"/>
  <c r="M66" i="1"/>
  <c r="AO66" i="1"/>
  <c r="AP66" i="1"/>
  <c r="S67" i="1"/>
  <c r="L67" i="1"/>
  <c r="M67" i="1" s="1"/>
  <c r="AP67" i="1"/>
  <c r="AO67" i="1"/>
  <c r="G68" i="1"/>
  <c r="L68" i="1"/>
  <c r="M68" i="1" s="1"/>
  <c r="AO68" i="1"/>
  <c r="AP68" i="1" s="1"/>
  <c r="S69" i="1"/>
  <c r="L69" i="1"/>
  <c r="M69" i="1" s="1"/>
  <c r="AO69" i="1"/>
  <c r="AP69" i="1" s="1"/>
  <c r="S70" i="1"/>
  <c r="L70" i="1"/>
  <c r="M70" i="1" s="1"/>
  <c r="AO70" i="1"/>
  <c r="AP70" i="1" s="1"/>
  <c r="G71" i="1"/>
  <c r="L71" i="1"/>
  <c r="M71" i="1" s="1"/>
  <c r="AO71" i="1"/>
  <c r="AP71" i="1" s="1"/>
  <c r="G72" i="1"/>
  <c r="L72" i="1"/>
  <c r="M72" i="1" s="1"/>
  <c r="AO72" i="1"/>
  <c r="AP72" i="1" s="1"/>
  <c r="G73" i="1"/>
  <c r="L73" i="1"/>
  <c r="AO73" i="1"/>
  <c r="AP73" i="1" s="1"/>
  <c r="S74" i="1"/>
  <c r="G74" i="1"/>
  <c r="L74" i="1"/>
  <c r="M74" i="1" s="1"/>
  <c r="AO74" i="1"/>
  <c r="S75" i="1"/>
  <c r="L75" i="1"/>
  <c r="AO75" i="1"/>
  <c r="AP75" i="1" s="1"/>
  <c r="G76" i="1"/>
  <c r="L76" i="1"/>
  <c r="M76" i="1" s="1"/>
  <c r="AO76" i="1"/>
  <c r="AP76" i="1" s="1"/>
  <c r="S77" i="1"/>
  <c r="L77" i="1"/>
  <c r="M77" i="1"/>
  <c r="AO77" i="1"/>
  <c r="AP77" i="1" s="1"/>
  <c r="S78" i="1"/>
  <c r="AP78" i="1"/>
  <c r="L78" i="1"/>
  <c r="M78" i="1" s="1"/>
  <c r="AO78" i="1"/>
  <c r="G79" i="1"/>
  <c r="L79" i="1"/>
  <c r="M79" i="1" s="1"/>
  <c r="AO79" i="1"/>
  <c r="G80" i="1"/>
  <c r="L80" i="1"/>
  <c r="M80" i="1" s="1"/>
  <c r="AO80" i="1"/>
  <c r="AP80" i="1" s="1"/>
  <c r="G81" i="1"/>
  <c r="L81" i="1"/>
  <c r="AO81" i="1"/>
  <c r="AP81" i="1" s="1"/>
  <c r="S82" i="1"/>
  <c r="G82" i="1"/>
  <c r="L82" i="1"/>
  <c r="M82" i="1" s="1"/>
  <c r="AO82" i="1"/>
  <c r="S83" i="1"/>
  <c r="L83" i="1"/>
  <c r="AO83" i="1"/>
  <c r="AP83" i="1" s="1"/>
  <c r="G84" i="1"/>
  <c r="L84" i="1"/>
  <c r="M84" i="1" s="1"/>
  <c r="S84" i="1"/>
  <c r="AP84" i="1"/>
  <c r="AO84" i="1"/>
  <c r="S85" i="1"/>
  <c r="L85" i="1"/>
  <c r="M85" i="1" s="1"/>
  <c r="AO85" i="1"/>
  <c r="AP85" i="1" s="1"/>
  <c r="S86" i="1"/>
  <c r="L86" i="1"/>
  <c r="M86" i="1" s="1"/>
  <c r="AO86" i="1"/>
  <c r="AP86" i="1" s="1"/>
  <c r="G87" i="1"/>
  <c r="L87" i="1"/>
  <c r="M87" i="1" s="1"/>
  <c r="AO87" i="1"/>
  <c r="G88" i="1"/>
  <c r="L88" i="1"/>
  <c r="M88" i="1" s="1"/>
  <c r="AO88" i="1"/>
  <c r="AP88" i="1" s="1"/>
  <c r="L89" i="1"/>
  <c r="AO89" i="1"/>
  <c r="AN89" i="1"/>
  <c r="L90" i="1"/>
  <c r="AO90" i="1"/>
  <c r="AN90" i="1"/>
  <c r="G91" i="1"/>
  <c r="S91" i="1"/>
  <c r="AO91" i="1"/>
  <c r="G92" i="1"/>
  <c r="AP92" i="1"/>
  <c r="AO92" i="1"/>
  <c r="L93" i="1"/>
  <c r="M93" i="1" s="1"/>
  <c r="AO93" i="1"/>
  <c r="S94" i="1"/>
  <c r="L94" i="1"/>
  <c r="M94" i="1" s="1"/>
  <c r="AO94" i="1"/>
  <c r="AP94" i="1" s="1"/>
  <c r="G95" i="1"/>
  <c r="L95" i="1"/>
  <c r="M95" i="1"/>
  <c r="AO95" i="1"/>
  <c r="AP95" i="1" s="1"/>
  <c r="G96" i="1"/>
  <c r="L96" i="1"/>
  <c r="M96" i="1" s="1"/>
  <c r="AO96" i="1"/>
  <c r="AP96" i="1" s="1"/>
  <c r="I97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O125" i="1"/>
  <c r="G118" i="1"/>
  <c r="G119" i="1"/>
  <c r="G120" i="1"/>
  <c r="G121" i="1"/>
  <c r="G122" i="1"/>
  <c r="L122" i="1"/>
  <c r="G123" i="1"/>
  <c r="L123" i="1"/>
  <c r="C125" i="1"/>
  <c r="L124" i="1"/>
  <c r="F154" i="1"/>
  <c r="G154" i="1"/>
  <c r="S122" i="1" l="1"/>
  <c r="M122" i="1"/>
  <c r="S124" i="1"/>
  <c r="M124" i="1"/>
  <c r="S123" i="1"/>
  <c r="M123" i="1"/>
  <c r="L110" i="1"/>
  <c r="L102" i="1"/>
  <c r="G89" i="1"/>
  <c r="L47" i="1"/>
  <c r="S47" i="1" s="1"/>
  <c r="T47" i="1" s="1"/>
  <c r="L112" i="1"/>
  <c r="L104" i="1"/>
  <c r="G90" i="1"/>
  <c r="L49" i="1"/>
  <c r="S49" i="1" s="1"/>
  <c r="T49" i="1" s="1"/>
  <c r="L44" i="1"/>
  <c r="L115" i="1"/>
  <c r="L107" i="1"/>
  <c r="L109" i="1"/>
  <c r="L46" i="1"/>
  <c r="L105" i="1"/>
  <c r="L118" i="1"/>
  <c r="L119" i="1"/>
  <c r="L117" i="1"/>
  <c r="M117" i="1" s="1"/>
  <c r="L114" i="1"/>
  <c r="L106" i="1"/>
  <c r="S93" i="1"/>
  <c r="L91" i="1"/>
  <c r="M91" i="1" s="1"/>
  <c r="L113" i="1"/>
  <c r="L111" i="1"/>
  <c r="L103" i="1"/>
  <c r="L48" i="1"/>
  <c r="L116" i="1"/>
  <c r="L108" i="1"/>
  <c r="S92" i="1"/>
  <c r="AP74" i="1"/>
  <c r="AP82" i="1"/>
  <c r="AP91" i="1"/>
  <c r="G150" i="1"/>
  <c r="AP93" i="1"/>
  <c r="G94" i="1"/>
  <c r="S90" i="1"/>
  <c r="G86" i="1"/>
  <c r="M83" i="1"/>
  <c r="G78" i="1"/>
  <c r="M75" i="1"/>
  <c r="G70" i="1"/>
  <c r="G62" i="1"/>
  <c r="M47" i="1"/>
  <c r="S89" i="1"/>
  <c r="AP87" i="1"/>
  <c r="G85" i="1"/>
  <c r="S81" i="1"/>
  <c r="AP79" i="1"/>
  <c r="G77" i="1"/>
  <c r="S73" i="1"/>
  <c r="G69" i="1"/>
  <c r="S65" i="1"/>
  <c r="O50" i="1"/>
  <c r="I125" i="1"/>
  <c r="G124" i="1"/>
  <c r="G125" i="1" s="1"/>
  <c r="S96" i="1"/>
  <c r="G93" i="1"/>
  <c r="M81" i="1"/>
  <c r="S80" i="1"/>
  <c r="M73" i="1"/>
  <c r="S72" i="1"/>
  <c r="M65" i="1"/>
  <c r="S64" i="1"/>
  <c r="C50" i="1"/>
  <c r="M10" i="1"/>
  <c r="S88" i="1"/>
  <c r="S95" i="1"/>
  <c r="L92" i="1"/>
  <c r="M92" i="1" s="1"/>
  <c r="S87" i="1"/>
  <c r="G83" i="1"/>
  <c r="S79" i="1"/>
  <c r="G75" i="1"/>
  <c r="S71" i="1"/>
  <c r="G67" i="1"/>
  <c r="G59" i="1"/>
  <c r="M56" i="1"/>
  <c r="L45" i="1"/>
  <c r="T36" i="1"/>
  <c r="G50" i="1"/>
  <c r="C150" i="1"/>
  <c r="S76" i="1"/>
  <c r="S68" i="1"/>
  <c r="S60" i="1"/>
  <c r="M49" i="1"/>
  <c r="T43" i="1"/>
  <c r="T35" i="1"/>
  <c r="M30" i="1"/>
  <c r="C97" i="1"/>
  <c r="T155" i="1" s="1"/>
  <c r="M5" i="1"/>
  <c r="S5" i="1"/>
  <c r="T5" i="1" s="1"/>
  <c r="L43" i="1"/>
  <c r="S43" i="1" s="1"/>
  <c r="L42" i="1"/>
  <c r="S42" i="1" s="1"/>
  <c r="T42" i="1" s="1"/>
  <c r="L41" i="1"/>
  <c r="S41" i="1" s="1"/>
  <c r="T41" i="1" s="1"/>
  <c r="L40" i="1"/>
  <c r="S40" i="1" s="1"/>
  <c r="T40" i="1" s="1"/>
  <c r="L39" i="1"/>
  <c r="S39" i="1" s="1"/>
  <c r="T39" i="1" s="1"/>
  <c r="L38" i="1"/>
  <c r="S38" i="1" s="1"/>
  <c r="T38" i="1" s="1"/>
  <c r="L37" i="1"/>
  <c r="S37" i="1" s="1"/>
  <c r="T37" i="1" s="1"/>
  <c r="L36" i="1"/>
  <c r="S36" i="1" s="1"/>
  <c r="L35" i="1"/>
  <c r="S35" i="1" s="1"/>
  <c r="L34" i="1"/>
  <c r="S34" i="1" s="1"/>
  <c r="T34" i="1" s="1"/>
  <c r="L33" i="1"/>
  <c r="S33" i="1" s="1"/>
  <c r="T33" i="1" s="1"/>
  <c r="L32" i="1"/>
  <c r="S32" i="1" s="1"/>
  <c r="T32" i="1" s="1"/>
  <c r="L31" i="1"/>
  <c r="S31" i="1" s="1"/>
  <c r="T31" i="1" s="1"/>
  <c r="L30" i="1"/>
  <c r="S30" i="1" s="1"/>
  <c r="T30" i="1" s="1"/>
  <c r="L29" i="1"/>
  <c r="S29" i="1" s="1"/>
  <c r="T29" i="1" s="1"/>
  <c r="L28" i="1"/>
  <c r="S28" i="1" s="1"/>
  <c r="T28" i="1" s="1"/>
  <c r="L27" i="1"/>
  <c r="S27" i="1" s="1"/>
  <c r="T27" i="1" s="1"/>
  <c r="L26" i="1"/>
  <c r="S26" i="1" s="1"/>
  <c r="T26" i="1" s="1"/>
  <c r="L25" i="1"/>
  <c r="S25" i="1" s="1"/>
  <c r="T25" i="1" s="1"/>
  <c r="L24" i="1"/>
  <c r="S24" i="1" s="1"/>
  <c r="T24" i="1" s="1"/>
  <c r="L23" i="1"/>
  <c r="S23" i="1" s="1"/>
  <c r="T23" i="1" s="1"/>
  <c r="L22" i="1"/>
  <c r="S22" i="1" s="1"/>
  <c r="T22" i="1" s="1"/>
  <c r="L21" i="1"/>
  <c r="S21" i="1" s="1"/>
  <c r="T21" i="1" s="1"/>
  <c r="L20" i="1"/>
  <c r="S20" i="1" s="1"/>
  <c r="T20" i="1" s="1"/>
  <c r="L19" i="1"/>
  <c r="S19" i="1" s="1"/>
  <c r="T19" i="1" s="1"/>
  <c r="L18" i="1"/>
  <c r="S18" i="1" s="1"/>
  <c r="T18" i="1" s="1"/>
  <c r="L17" i="1"/>
  <c r="S17" i="1" s="1"/>
  <c r="T17" i="1" s="1"/>
  <c r="L16" i="1"/>
  <c r="S16" i="1" s="1"/>
  <c r="T16" i="1" s="1"/>
  <c r="L15" i="1"/>
  <c r="S15" i="1" s="1"/>
  <c r="T15" i="1" s="1"/>
  <c r="L14" i="1"/>
  <c r="S14" i="1" s="1"/>
  <c r="T14" i="1" s="1"/>
  <c r="L13" i="1"/>
  <c r="S13" i="1" s="1"/>
  <c r="T13" i="1" s="1"/>
  <c r="L12" i="1"/>
  <c r="S12" i="1" s="1"/>
  <c r="T12" i="1" s="1"/>
  <c r="L11" i="1"/>
  <c r="S11" i="1" s="1"/>
  <c r="T11" i="1" s="1"/>
  <c r="L10" i="1"/>
  <c r="S10" i="1" s="1"/>
  <c r="T10" i="1" s="1"/>
  <c r="L2" i="16"/>
  <c r="M2" i="16" s="1"/>
  <c r="N2" i="16" s="1"/>
  <c r="M11" i="1" l="1"/>
  <c r="M17" i="1"/>
  <c r="M19" i="1"/>
  <c r="M20" i="1"/>
  <c r="M43" i="1"/>
  <c r="S106" i="1"/>
  <c r="T106" i="1" s="1"/>
  <c r="M106" i="1"/>
  <c r="M25" i="1"/>
  <c r="S116" i="1"/>
  <c r="M116" i="1"/>
  <c r="S114" i="1"/>
  <c r="T114" i="1" s="1"/>
  <c r="M114" i="1"/>
  <c r="S115" i="1"/>
  <c r="T115" i="1" s="1"/>
  <c r="M115" i="1"/>
  <c r="S102" i="1"/>
  <c r="T102" i="1" s="1"/>
  <c r="M102" i="1"/>
  <c r="S107" i="1"/>
  <c r="T107" i="1" s="1"/>
  <c r="M107" i="1"/>
  <c r="M39" i="1"/>
  <c r="M18" i="1"/>
  <c r="S48" i="1"/>
  <c r="T48" i="1" s="1"/>
  <c r="M48" i="1"/>
  <c r="S44" i="1"/>
  <c r="T44" i="1" s="1"/>
  <c r="M44" i="1"/>
  <c r="S110" i="1"/>
  <c r="T110" i="1" s="1"/>
  <c r="M110" i="1"/>
  <c r="M12" i="1"/>
  <c r="M42" i="1"/>
  <c r="M16" i="1"/>
  <c r="S103" i="1"/>
  <c r="T103" i="1" s="1"/>
  <c r="M103" i="1"/>
  <c r="S119" i="1"/>
  <c r="M119" i="1"/>
  <c r="S108" i="1"/>
  <c r="T108" i="1" s="1"/>
  <c r="M108" i="1"/>
  <c r="S111" i="1"/>
  <c r="T111" i="1" s="1"/>
  <c r="M111" i="1"/>
  <c r="S118" i="1"/>
  <c r="M118" i="1"/>
  <c r="S117" i="1"/>
  <c r="S46" i="1"/>
  <c r="T46" i="1" s="1"/>
  <c r="M46" i="1"/>
  <c r="S112" i="1"/>
  <c r="T112" i="1" s="1"/>
  <c r="M112" i="1"/>
  <c r="S113" i="1"/>
  <c r="T113" i="1" s="1"/>
  <c r="M113" i="1"/>
  <c r="S105" i="1"/>
  <c r="L121" i="1"/>
  <c r="M121" i="1" s="1"/>
  <c r="M105" i="1"/>
  <c r="S104" i="1"/>
  <c r="M104" i="1"/>
  <c r="L120" i="1"/>
  <c r="M120" i="1" s="1"/>
  <c r="S109" i="1"/>
  <c r="T109" i="1" s="1"/>
  <c r="M109" i="1"/>
  <c r="M97" i="1"/>
  <c r="M14" i="1"/>
  <c r="G97" i="1"/>
  <c r="M26" i="1"/>
  <c r="M45" i="1"/>
  <c r="S45" i="1"/>
  <c r="T45" i="1" s="1"/>
  <c r="T50" i="1" s="1"/>
  <c r="M27" i="1"/>
  <c r="M33" i="1"/>
  <c r="M28" i="1"/>
  <c r="M23" i="1"/>
  <c r="M37" i="1"/>
  <c r="M32" i="1"/>
  <c r="M21" i="1"/>
  <c r="M38" i="1"/>
  <c r="M29" i="1"/>
  <c r="M24" i="1"/>
  <c r="M22" i="1"/>
  <c r="M34" i="1"/>
  <c r="AP55" i="1"/>
  <c r="AP97" i="1" s="1"/>
  <c r="AL97" i="1"/>
  <c r="O97" i="1"/>
  <c r="S56" i="1"/>
  <c r="S97" i="1" s="1"/>
  <c r="M15" i="1"/>
  <c r="M35" i="1"/>
  <c r="M41" i="1"/>
  <c r="M36" i="1"/>
  <c r="M31" i="1"/>
  <c r="M13" i="1"/>
  <c r="M40" i="1"/>
  <c r="T12" i="11"/>
  <c r="U12" i="11" s="1"/>
  <c r="T11" i="11"/>
  <c r="U11" i="11" s="1"/>
  <c r="T10" i="11"/>
  <c r="U10" i="11" s="1"/>
  <c r="T9" i="11"/>
  <c r="U9" i="11" s="1"/>
  <c r="T8" i="11"/>
  <c r="U8" i="11" s="1"/>
  <c r="T7" i="11"/>
  <c r="U7" i="11" s="1"/>
  <c r="T6" i="11"/>
  <c r="U6" i="11" s="1"/>
  <c r="T5" i="11"/>
  <c r="U5" i="11" s="1"/>
  <c r="T4" i="11"/>
  <c r="U4" i="11" s="1"/>
  <c r="T3" i="11"/>
  <c r="U3" i="11" s="1"/>
  <c r="T2" i="11"/>
  <c r="U2" i="11" s="1"/>
  <c r="Z5" i="11"/>
  <c r="Y3" i="11"/>
  <c r="Z3" i="11" s="1"/>
  <c r="Y4" i="11"/>
  <c r="Z4" i="11" s="1"/>
  <c r="Y5" i="11"/>
  <c r="Y6" i="11"/>
  <c r="Z6" i="11" s="1"/>
  <c r="Y7" i="11"/>
  <c r="Z7" i="11" s="1"/>
  <c r="Y8" i="11"/>
  <c r="Z8" i="11" s="1"/>
  <c r="Y9" i="11"/>
  <c r="Z9" i="11" s="1"/>
  <c r="Y10" i="11"/>
  <c r="Z10" i="11" s="1"/>
  <c r="Y11" i="11"/>
  <c r="Z11" i="11" s="1"/>
  <c r="Y12" i="11"/>
  <c r="Z12" i="11" s="1"/>
  <c r="Y2" i="11"/>
  <c r="Z2" i="11" s="1"/>
  <c r="P3" i="11"/>
  <c r="P4" i="11"/>
  <c r="P5" i="11"/>
  <c r="P6" i="11"/>
  <c r="P7" i="11"/>
  <c r="P8" i="11"/>
  <c r="P9" i="11"/>
  <c r="P10" i="11"/>
  <c r="P11" i="11"/>
  <c r="P12" i="11"/>
  <c r="P2" i="11"/>
  <c r="O3" i="11"/>
  <c r="O4" i="11"/>
  <c r="O5" i="11"/>
  <c r="O6" i="11"/>
  <c r="O7" i="11"/>
  <c r="O8" i="11"/>
  <c r="O9" i="11"/>
  <c r="O10" i="11"/>
  <c r="O11" i="11"/>
  <c r="O12" i="11"/>
  <c r="O2" i="11"/>
  <c r="S120" i="1" l="1"/>
  <c r="T104" i="1"/>
  <c r="M125" i="1"/>
  <c r="T105" i="1"/>
  <c r="S121" i="1"/>
  <c r="M50" i="1"/>
  <c r="AA6" i="11"/>
  <c r="AA8" i="11"/>
  <c r="AA10" i="11"/>
  <c r="AA3" i="11"/>
  <c r="AA11" i="11"/>
  <c r="AA9" i="11"/>
  <c r="AA7" i="11"/>
  <c r="AA2" i="11"/>
  <c r="AA5" i="11"/>
  <c r="AA12" i="11"/>
  <c r="AA4" i="11"/>
  <c r="N3" i="14"/>
  <c r="O3" i="14" s="1"/>
  <c r="N4" i="14"/>
  <c r="O4" i="14" s="1"/>
  <c r="N5" i="14"/>
  <c r="O5" i="14" s="1"/>
  <c r="N6" i="14"/>
  <c r="O6" i="14" s="1"/>
  <c r="N7" i="14"/>
  <c r="O7" i="14" s="1"/>
  <c r="N8" i="14"/>
  <c r="O8" i="14" s="1"/>
  <c r="N9" i="14"/>
  <c r="O9" i="14" s="1"/>
  <c r="N10" i="14"/>
  <c r="O10" i="14" s="1"/>
  <c r="N11" i="14"/>
  <c r="O11" i="14" s="1"/>
  <c r="N12" i="14"/>
  <c r="O12" i="14" s="1"/>
  <c r="N13" i="14"/>
  <c r="O13" i="14" s="1"/>
  <c r="N14" i="14"/>
  <c r="O14" i="14" s="1"/>
  <c r="N15" i="14"/>
  <c r="O15" i="14" s="1"/>
  <c r="N16" i="14"/>
  <c r="O16" i="14" s="1"/>
  <c r="N17" i="14"/>
  <c r="O17" i="14" s="1"/>
  <c r="N18" i="14"/>
  <c r="O18" i="14" s="1"/>
  <c r="N2" i="14"/>
  <c r="T125" i="1" l="1"/>
  <c r="T154" i="1" s="1"/>
  <c r="O2" i="14"/>
  <c r="S2" i="3"/>
  <c r="T2" i="3" s="1"/>
  <c r="T156" i="1" l="1"/>
  <c r="F154" i="5"/>
  <c r="L154" i="5" l="1"/>
  <c r="J154" i="5"/>
  <c r="I154" i="5"/>
  <c r="M154" i="5" s="1"/>
  <c r="D154" i="5" l="1"/>
  <c r="E154" i="5"/>
  <c r="C154" i="5"/>
  <c r="G154" i="5" l="1"/>
  <c r="F89" i="5" l="1"/>
  <c r="B122" i="15" l="1"/>
  <c r="T1" i="5" l="1"/>
  <c r="AN90" i="5" l="1"/>
  <c r="R90" i="5"/>
  <c r="AO90" i="5" s="1"/>
  <c r="F90" i="5"/>
  <c r="L90" i="5" s="1"/>
  <c r="AN89" i="5"/>
  <c r="R89" i="5"/>
  <c r="AO89" i="5" s="1"/>
  <c r="L89" i="5" l="1"/>
  <c r="C106" i="5" l="1"/>
  <c r="C56" i="5"/>
  <c r="C104" i="5"/>
  <c r="C113" i="5"/>
  <c r="C122" i="5"/>
  <c r="C107" i="5"/>
  <c r="C61" i="5"/>
  <c r="C115" i="5"/>
  <c r="C108" i="5"/>
  <c r="C58" i="5"/>
  <c r="C81" i="5"/>
  <c r="C85" i="5"/>
  <c r="C123" i="5"/>
  <c r="C116" i="5"/>
  <c r="C59" i="5"/>
  <c r="C66" i="5"/>
  <c r="C96" i="5"/>
  <c r="C124" i="5"/>
  <c r="C109" i="5"/>
  <c r="C60" i="5"/>
  <c r="C114" i="5"/>
  <c r="C89" i="5"/>
  <c r="C117" i="5"/>
  <c r="C110" i="5"/>
  <c r="C111" i="5"/>
  <c r="C68" i="5"/>
  <c r="C72" i="5"/>
  <c r="C103" i="5"/>
  <c r="C118" i="5"/>
  <c r="C71" i="5"/>
  <c r="C119" i="5"/>
  <c r="C112" i="5"/>
  <c r="C105" i="5"/>
  <c r="C84" i="5"/>
  <c r="C75" i="5"/>
  <c r="C67" i="5"/>
  <c r="C74" i="5"/>
  <c r="C73" i="5"/>
  <c r="C88" i="5"/>
  <c r="C65" i="5"/>
  <c r="C92" i="5"/>
  <c r="C95" i="5"/>
  <c r="C80" i="5"/>
  <c r="C57" i="5"/>
  <c r="C91" i="5"/>
  <c r="C69" i="5"/>
  <c r="C94" i="5"/>
  <c r="C120" i="5"/>
  <c r="G120" i="5" s="1"/>
  <c r="C79" i="5"/>
  <c r="C64" i="5"/>
  <c r="C83" i="5"/>
  <c r="C77" i="5" l="1"/>
  <c r="C87" i="5"/>
  <c r="C93" i="5"/>
  <c r="C62" i="5"/>
  <c r="C78" i="5"/>
  <c r="C70" i="5"/>
  <c r="C76" i="5"/>
  <c r="C86" i="5"/>
  <c r="C90" i="5"/>
  <c r="O90" i="5" s="1"/>
  <c r="S90" i="5" s="1"/>
  <c r="C82" i="5"/>
  <c r="C63" i="5"/>
  <c r="C121" i="5"/>
  <c r="G121" i="5" s="1"/>
  <c r="O89" i="5"/>
  <c r="S89" i="5" s="1"/>
  <c r="G89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91" i="5"/>
  <c r="AO92" i="5"/>
  <c r="AO93" i="5"/>
  <c r="AO94" i="5"/>
  <c r="AO95" i="5"/>
  <c r="AO96" i="5"/>
  <c r="AO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94" i="5"/>
  <c r="L95" i="5"/>
  <c r="L96" i="5"/>
  <c r="L55" i="5"/>
  <c r="F93" i="5"/>
  <c r="L93" i="5" s="1"/>
  <c r="F92" i="5"/>
  <c r="L92" i="5" s="1"/>
  <c r="F91" i="5"/>
  <c r="L91" i="5" s="1"/>
  <c r="G90" i="5" l="1"/>
  <c r="V1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32" i="5"/>
  <c r="C131" i="5"/>
  <c r="C130" i="5"/>
  <c r="C129" i="5"/>
  <c r="O124" i="5"/>
  <c r="O123" i="5"/>
  <c r="O122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I124" i="5"/>
  <c r="I123" i="5"/>
  <c r="I122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C102" i="5"/>
  <c r="AL96" i="5"/>
  <c r="AL95" i="5"/>
  <c r="AL94" i="5"/>
  <c r="AL93" i="5"/>
  <c r="AL92" i="5"/>
  <c r="AL91" i="5"/>
  <c r="AL88" i="5"/>
  <c r="AL87" i="5"/>
  <c r="AL86" i="5"/>
  <c r="AL85" i="5"/>
  <c r="AL84" i="5"/>
  <c r="AL83" i="5"/>
  <c r="AL82" i="5"/>
  <c r="AL81" i="5"/>
  <c r="AL80" i="5"/>
  <c r="AL79" i="5"/>
  <c r="AL78" i="5"/>
  <c r="AL77" i="5"/>
  <c r="AL76" i="5"/>
  <c r="AL75" i="5"/>
  <c r="AL74" i="5"/>
  <c r="AL73" i="5"/>
  <c r="AL72" i="5"/>
  <c r="AL71" i="5"/>
  <c r="AL70" i="5"/>
  <c r="AL69" i="5"/>
  <c r="AL68" i="5"/>
  <c r="AL67" i="5"/>
  <c r="AL66" i="5"/>
  <c r="AL65" i="5"/>
  <c r="AL64" i="5"/>
  <c r="AL63" i="5"/>
  <c r="AL62" i="5"/>
  <c r="AL61" i="5"/>
  <c r="AL60" i="5"/>
  <c r="AL59" i="5"/>
  <c r="AL58" i="5"/>
  <c r="AL57" i="5"/>
  <c r="AL56" i="5"/>
  <c r="AL55" i="5"/>
  <c r="O96" i="5"/>
  <c r="O95" i="5"/>
  <c r="O94" i="5"/>
  <c r="O93" i="5"/>
  <c r="O92" i="5"/>
  <c r="O91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I96" i="5"/>
  <c r="I95" i="5"/>
  <c r="I94" i="5"/>
  <c r="I93" i="5"/>
  <c r="I92" i="5"/>
  <c r="I91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C55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10" i="5"/>
  <c r="O5" i="5"/>
  <c r="I5" i="5"/>
  <c r="C5" i="5"/>
  <c r="I125" i="5" l="1"/>
  <c r="C97" i="5"/>
  <c r="T155" i="5" s="1"/>
  <c r="C150" i="5"/>
  <c r="I97" i="5"/>
  <c r="O97" i="5"/>
  <c r="AL97" i="5"/>
  <c r="C125" i="5"/>
  <c r="O125" i="5"/>
  <c r="L106" i="5"/>
  <c r="S106" i="5" s="1"/>
  <c r="T106" i="5" s="1"/>
  <c r="L114" i="5"/>
  <c r="S114" i="5" s="1"/>
  <c r="T114" i="5" s="1"/>
  <c r="L124" i="5"/>
  <c r="S124" i="5" s="1"/>
  <c r="L11" i="5"/>
  <c r="S11" i="5" s="1"/>
  <c r="L19" i="5"/>
  <c r="S19" i="5" s="1"/>
  <c r="L27" i="5"/>
  <c r="S27" i="5" s="1"/>
  <c r="L35" i="5"/>
  <c r="S35" i="5" s="1"/>
  <c r="L43" i="5"/>
  <c r="S43" i="5" s="1"/>
  <c r="L18" i="5"/>
  <c r="S18" i="5" s="1"/>
  <c r="L107" i="5"/>
  <c r="S107" i="5" s="1"/>
  <c r="T107" i="5" s="1"/>
  <c r="L115" i="5"/>
  <c r="S115" i="5" s="1"/>
  <c r="T115" i="5" s="1"/>
  <c r="L102" i="5"/>
  <c r="S102" i="5" s="1"/>
  <c r="T102" i="5" s="1"/>
  <c r="L12" i="5"/>
  <c r="S12" i="5" s="1"/>
  <c r="L20" i="5"/>
  <c r="S20" i="5" s="1"/>
  <c r="L28" i="5"/>
  <c r="S28" i="5" s="1"/>
  <c r="L36" i="5"/>
  <c r="S36" i="5" s="1"/>
  <c r="L44" i="5"/>
  <c r="S44" i="5" s="1"/>
  <c r="L45" i="5"/>
  <c r="S45" i="5" s="1"/>
  <c r="L105" i="5"/>
  <c r="L26" i="5"/>
  <c r="S26" i="5" s="1"/>
  <c r="L108" i="5"/>
  <c r="S108" i="5" s="1"/>
  <c r="T108" i="5" s="1"/>
  <c r="L116" i="5"/>
  <c r="S116" i="5" s="1"/>
  <c r="T116" i="5" s="1"/>
  <c r="L13" i="5"/>
  <c r="S13" i="5" s="1"/>
  <c r="L21" i="5"/>
  <c r="S21" i="5" s="1"/>
  <c r="L29" i="5"/>
  <c r="S29" i="5" s="1"/>
  <c r="L37" i="5"/>
  <c r="S37" i="5" s="1"/>
  <c r="L46" i="5"/>
  <c r="S46" i="5" s="1"/>
  <c r="L123" i="5"/>
  <c r="S123" i="5" s="1"/>
  <c r="L109" i="5"/>
  <c r="S109" i="5" s="1"/>
  <c r="T109" i="5" s="1"/>
  <c r="L117" i="5"/>
  <c r="S117" i="5" s="1"/>
  <c r="T117" i="5" s="1"/>
  <c r="L14" i="5"/>
  <c r="S14" i="5" s="1"/>
  <c r="L22" i="5"/>
  <c r="S22" i="5" s="1"/>
  <c r="L30" i="5"/>
  <c r="S30" i="5" s="1"/>
  <c r="L38" i="5"/>
  <c r="S38" i="5" s="1"/>
  <c r="L110" i="5"/>
  <c r="S110" i="5" s="1"/>
  <c r="T110" i="5" s="1"/>
  <c r="L118" i="5"/>
  <c r="S118" i="5" s="1"/>
  <c r="T118" i="5" s="1"/>
  <c r="L15" i="5"/>
  <c r="S15" i="5" s="1"/>
  <c r="L23" i="5"/>
  <c r="S23" i="5" s="1"/>
  <c r="L31" i="5"/>
  <c r="S31" i="5" s="1"/>
  <c r="L39" i="5"/>
  <c r="S39" i="5" s="1"/>
  <c r="L47" i="5"/>
  <c r="S47" i="5" s="1"/>
  <c r="L5" i="5"/>
  <c r="S5" i="5" s="1"/>
  <c r="L10" i="5"/>
  <c r="S10" i="5" s="1"/>
  <c r="L103" i="5"/>
  <c r="S103" i="5" s="1"/>
  <c r="T103" i="5" s="1"/>
  <c r="L111" i="5"/>
  <c r="S111" i="5" s="1"/>
  <c r="T111" i="5" s="1"/>
  <c r="L119" i="5"/>
  <c r="S119" i="5" s="1"/>
  <c r="T119" i="5" s="1"/>
  <c r="L16" i="5"/>
  <c r="S16" i="5" s="1"/>
  <c r="L24" i="5"/>
  <c r="S24" i="5" s="1"/>
  <c r="L32" i="5"/>
  <c r="S32" i="5" s="1"/>
  <c r="L40" i="5"/>
  <c r="S40" i="5" s="1"/>
  <c r="L48" i="5"/>
  <c r="S48" i="5" s="1"/>
  <c r="L33" i="5"/>
  <c r="S33" i="5" s="1"/>
  <c r="L41" i="5"/>
  <c r="S41" i="5" s="1"/>
  <c r="L113" i="5"/>
  <c r="S113" i="5" s="1"/>
  <c r="T113" i="5" s="1"/>
  <c r="L34" i="5"/>
  <c r="S34" i="5" s="1"/>
  <c r="L104" i="5"/>
  <c r="L112" i="5"/>
  <c r="S112" i="5" s="1"/>
  <c r="T112" i="5" s="1"/>
  <c r="L122" i="5"/>
  <c r="S122" i="5" s="1"/>
  <c r="L17" i="5"/>
  <c r="S17" i="5" s="1"/>
  <c r="L25" i="5"/>
  <c r="S25" i="5" s="1"/>
  <c r="L49" i="5"/>
  <c r="S49" i="5" s="1"/>
  <c r="L42" i="5"/>
  <c r="S42" i="5" s="1"/>
  <c r="O50" i="5"/>
  <c r="I50" i="5"/>
  <c r="C50" i="5"/>
  <c r="S105" i="5" l="1"/>
  <c r="L121" i="5"/>
  <c r="M121" i="5" s="1"/>
  <c r="S104" i="5"/>
  <c r="L120" i="5"/>
  <c r="M120" i="5" s="1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M124" i="5"/>
  <c r="G124" i="5"/>
  <c r="M123" i="5"/>
  <c r="G123" i="5"/>
  <c r="M122" i="5"/>
  <c r="G122" i="5"/>
  <c r="M119" i="5"/>
  <c r="G119" i="5"/>
  <c r="M118" i="5"/>
  <c r="G118" i="5"/>
  <c r="M117" i="5"/>
  <c r="G117" i="5"/>
  <c r="M116" i="5"/>
  <c r="G116" i="5"/>
  <c r="M115" i="5"/>
  <c r="G115" i="5"/>
  <c r="M114" i="5"/>
  <c r="G114" i="5"/>
  <c r="M113" i="5"/>
  <c r="G113" i="5"/>
  <c r="M112" i="5"/>
  <c r="G112" i="5"/>
  <c r="M111" i="5"/>
  <c r="G111" i="5"/>
  <c r="M110" i="5"/>
  <c r="G110" i="5"/>
  <c r="M109" i="5"/>
  <c r="G109" i="5"/>
  <c r="M108" i="5"/>
  <c r="G108" i="5"/>
  <c r="M107" i="5"/>
  <c r="G107" i="5"/>
  <c r="M106" i="5"/>
  <c r="G106" i="5"/>
  <c r="M105" i="5"/>
  <c r="G105" i="5"/>
  <c r="M104" i="5"/>
  <c r="G104" i="5"/>
  <c r="M103" i="5"/>
  <c r="G103" i="5"/>
  <c r="M102" i="5"/>
  <c r="G102" i="5"/>
  <c r="AP96" i="5"/>
  <c r="S96" i="5"/>
  <c r="M96" i="5"/>
  <c r="G96" i="5"/>
  <c r="AP95" i="5"/>
  <c r="S95" i="5"/>
  <c r="M95" i="5"/>
  <c r="G95" i="5"/>
  <c r="AP94" i="5"/>
  <c r="S94" i="5"/>
  <c r="M94" i="5"/>
  <c r="G94" i="5"/>
  <c r="AP93" i="5"/>
  <c r="S93" i="5"/>
  <c r="M93" i="5"/>
  <c r="G93" i="5"/>
  <c r="AP92" i="5"/>
  <c r="S92" i="5"/>
  <c r="M92" i="5"/>
  <c r="G92" i="5"/>
  <c r="AP91" i="5"/>
  <c r="S91" i="5"/>
  <c r="M91" i="5"/>
  <c r="G91" i="5"/>
  <c r="AP88" i="5"/>
  <c r="S88" i="5"/>
  <c r="M88" i="5"/>
  <c r="G88" i="5"/>
  <c r="AP87" i="5"/>
  <c r="S87" i="5"/>
  <c r="M87" i="5"/>
  <c r="G87" i="5"/>
  <c r="AP86" i="5"/>
  <c r="S86" i="5"/>
  <c r="M86" i="5"/>
  <c r="G86" i="5"/>
  <c r="AP85" i="5"/>
  <c r="S85" i="5"/>
  <c r="M85" i="5"/>
  <c r="G85" i="5"/>
  <c r="AP84" i="5"/>
  <c r="S84" i="5"/>
  <c r="M84" i="5"/>
  <c r="G84" i="5"/>
  <c r="AP83" i="5"/>
  <c r="S83" i="5"/>
  <c r="M83" i="5"/>
  <c r="G83" i="5"/>
  <c r="AP82" i="5"/>
  <c r="S82" i="5"/>
  <c r="M82" i="5"/>
  <c r="G82" i="5"/>
  <c r="AP81" i="5"/>
  <c r="S81" i="5"/>
  <c r="M81" i="5"/>
  <c r="G81" i="5"/>
  <c r="AP80" i="5"/>
  <c r="S80" i="5"/>
  <c r="M80" i="5"/>
  <c r="G80" i="5"/>
  <c r="AP79" i="5"/>
  <c r="S79" i="5"/>
  <c r="M79" i="5"/>
  <c r="G79" i="5"/>
  <c r="AP78" i="5"/>
  <c r="S78" i="5"/>
  <c r="M78" i="5"/>
  <c r="G78" i="5"/>
  <c r="AP77" i="5"/>
  <c r="S77" i="5"/>
  <c r="M77" i="5"/>
  <c r="G77" i="5"/>
  <c r="AP76" i="5"/>
  <c r="S76" i="5"/>
  <c r="M76" i="5"/>
  <c r="G76" i="5"/>
  <c r="AP75" i="5"/>
  <c r="S75" i="5"/>
  <c r="M75" i="5"/>
  <c r="G75" i="5"/>
  <c r="AP74" i="5"/>
  <c r="S74" i="5"/>
  <c r="M74" i="5"/>
  <c r="G74" i="5"/>
  <c r="AP73" i="5"/>
  <c r="S73" i="5"/>
  <c r="M73" i="5"/>
  <c r="G73" i="5"/>
  <c r="AP72" i="5"/>
  <c r="S72" i="5"/>
  <c r="M72" i="5"/>
  <c r="G72" i="5"/>
  <c r="AP71" i="5"/>
  <c r="S71" i="5"/>
  <c r="M71" i="5"/>
  <c r="G71" i="5"/>
  <c r="AP70" i="5"/>
  <c r="S70" i="5"/>
  <c r="M70" i="5"/>
  <c r="G70" i="5"/>
  <c r="AP69" i="5"/>
  <c r="S69" i="5"/>
  <c r="M69" i="5"/>
  <c r="G69" i="5"/>
  <c r="AP68" i="5"/>
  <c r="S68" i="5"/>
  <c r="M68" i="5"/>
  <c r="G68" i="5"/>
  <c r="AP67" i="5"/>
  <c r="S67" i="5"/>
  <c r="M67" i="5"/>
  <c r="G67" i="5"/>
  <c r="AP66" i="5"/>
  <c r="S66" i="5"/>
  <c r="M66" i="5"/>
  <c r="G66" i="5"/>
  <c r="AP65" i="5"/>
  <c r="S65" i="5"/>
  <c r="M65" i="5"/>
  <c r="G65" i="5"/>
  <c r="AP64" i="5"/>
  <c r="S64" i="5"/>
  <c r="M64" i="5"/>
  <c r="G64" i="5"/>
  <c r="AP63" i="5"/>
  <c r="S63" i="5"/>
  <c r="M63" i="5"/>
  <c r="G63" i="5"/>
  <c r="AP62" i="5"/>
  <c r="S62" i="5"/>
  <c r="M62" i="5"/>
  <c r="G62" i="5"/>
  <c r="AP61" i="5"/>
  <c r="S61" i="5"/>
  <c r="M61" i="5"/>
  <c r="G61" i="5"/>
  <c r="AP60" i="5"/>
  <c r="S60" i="5"/>
  <c r="M60" i="5"/>
  <c r="G60" i="5"/>
  <c r="AP59" i="5"/>
  <c r="S59" i="5"/>
  <c r="M59" i="5"/>
  <c r="G59" i="5"/>
  <c r="AP58" i="5"/>
  <c r="S58" i="5"/>
  <c r="M58" i="5"/>
  <c r="G58" i="5"/>
  <c r="AP57" i="5"/>
  <c r="S57" i="5"/>
  <c r="M57" i="5"/>
  <c r="G57" i="5"/>
  <c r="AP56" i="5"/>
  <c r="S56" i="5"/>
  <c r="M56" i="5"/>
  <c r="G56" i="5"/>
  <c r="AP55" i="5"/>
  <c r="S55" i="5"/>
  <c r="M55" i="5"/>
  <c r="G55" i="5"/>
  <c r="T49" i="5"/>
  <c r="M49" i="5"/>
  <c r="G49" i="5"/>
  <c r="T48" i="5"/>
  <c r="M48" i="5"/>
  <c r="G48" i="5"/>
  <c r="T47" i="5"/>
  <c r="M47" i="5"/>
  <c r="G47" i="5"/>
  <c r="T46" i="5"/>
  <c r="M46" i="5"/>
  <c r="G46" i="5"/>
  <c r="T45" i="5"/>
  <c r="M45" i="5"/>
  <c r="G45" i="5"/>
  <c r="T44" i="5"/>
  <c r="M44" i="5"/>
  <c r="G44" i="5"/>
  <c r="T43" i="5"/>
  <c r="M43" i="5"/>
  <c r="G43" i="5"/>
  <c r="T42" i="5"/>
  <c r="M42" i="5"/>
  <c r="G42" i="5"/>
  <c r="T41" i="5"/>
  <c r="M41" i="5"/>
  <c r="G41" i="5"/>
  <c r="T40" i="5"/>
  <c r="M40" i="5"/>
  <c r="G40" i="5"/>
  <c r="T39" i="5"/>
  <c r="M39" i="5"/>
  <c r="G39" i="5"/>
  <c r="T38" i="5"/>
  <c r="M38" i="5"/>
  <c r="G38" i="5"/>
  <c r="T37" i="5"/>
  <c r="M37" i="5"/>
  <c r="G37" i="5"/>
  <c r="T36" i="5"/>
  <c r="M36" i="5"/>
  <c r="G36" i="5"/>
  <c r="T35" i="5"/>
  <c r="M35" i="5"/>
  <c r="G35" i="5"/>
  <c r="T34" i="5"/>
  <c r="M34" i="5"/>
  <c r="G34" i="5"/>
  <c r="T33" i="5"/>
  <c r="M33" i="5"/>
  <c r="G33" i="5"/>
  <c r="T32" i="5"/>
  <c r="M32" i="5"/>
  <c r="G32" i="5"/>
  <c r="T31" i="5"/>
  <c r="M31" i="5"/>
  <c r="G31" i="5"/>
  <c r="T30" i="5"/>
  <c r="M30" i="5"/>
  <c r="G30" i="5"/>
  <c r="T29" i="5"/>
  <c r="M29" i="5"/>
  <c r="G29" i="5"/>
  <c r="T28" i="5"/>
  <c r="M28" i="5"/>
  <c r="G28" i="5"/>
  <c r="T27" i="5"/>
  <c r="M27" i="5"/>
  <c r="G27" i="5"/>
  <c r="T26" i="5"/>
  <c r="M26" i="5"/>
  <c r="G26" i="5"/>
  <c r="T25" i="5"/>
  <c r="M25" i="5"/>
  <c r="G25" i="5"/>
  <c r="T24" i="5"/>
  <c r="M24" i="5"/>
  <c r="G24" i="5"/>
  <c r="T23" i="5"/>
  <c r="M23" i="5"/>
  <c r="G23" i="5"/>
  <c r="T22" i="5"/>
  <c r="M22" i="5"/>
  <c r="G22" i="5"/>
  <c r="T21" i="5"/>
  <c r="M21" i="5"/>
  <c r="G21" i="5"/>
  <c r="T20" i="5"/>
  <c r="M20" i="5"/>
  <c r="G20" i="5"/>
  <c r="T19" i="5"/>
  <c r="M19" i="5"/>
  <c r="G19" i="5"/>
  <c r="T18" i="5"/>
  <c r="M18" i="5"/>
  <c r="G18" i="5"/>
  <c r="T17" i="5"/>
  <c r="M17" i="5"/>
  <c r="G17" i="5"/>
  <c r="T16" i="5"/>
  <c r="M16" i="5"/>
  <c r="G16" i="5"/>
  <c r="T15" i="5"/>
  <c r="M15" i="5"/>
  <c r="G15" i="5"/>
  <c r="T14" i="5"/>
  <c r="M14" i="5"/>
  <c r="G14" i="5"/>
  <c r="T13" i="5"/>
  <c r="M13" i="5"/>
  <c r="G13" i="5"/>
  <c r="T12" i="5"/>
  <c r="M12" i="5"/>
  <c r="G12" i="5"/>
  <c r="T11" i="5"/>
  <c r="M11" i="5"/>
  <c r="G11" i="5"/>
  <c r="T10" i="5"/>
  <c r="M10" i="5"/>
  <c r="G10" i="5"/>
  <c r="T5" i="5"/>
  <c r="M5" i="5"/>
  <c r="G5" i="5"/>
  <c r="S120" i="5" l="1"/>
  <c r="T120" i="5" s="1"/>
  <c r="T104" i="5"/>
  <c r="S121" i="5"/>
  <c r="T105" i="5"/>
  <c r="G125" i="5"/>
  <c r="M97" i="5"/>
  <c r="M50" i="5"/>
  <c r="AP97" i="5"/>
  <c r="S97" i="5"/>
  <c r="M125" i="5"/>
  <c r="G150" i="5"/>
  <c r="G97" i="5"/>
  <c r="T50" i="5"/>
  <c r="G50" i="5"/>
  <c r="T125" i="5" l="1"/>
  <c r="B5" i="6"/>
  <c r="T154" i="5" l="1"/>
  <c r="F12" i="6"/>
  <c r="B6" i="6"/>
  <c r="T156" i="5" l="1"/>
  <c r="D5" i="6" s="1"/>
  <c r="C5" i="6" l="1"/>
  <c r="E5" i="6" s="1"/>
  <c r="F11" i="6" s="1"/>
  <c r="F5" i="6" l="1"/>
  <c r="F6" i="6" s="1"/>
  <c r="F8" i="6" l="1"/>
  <c r="C18" i="6" s="1"/>
  <c r="B18" i="6"/>
  <c r="F7" i="6" l="1"/>
</calcChain>
</file>

<file path=xl/sharedStrings.xml><?xml version="1.0" encoding="utf-8"?>
<sst xmlns="http://schemas.openxmlformats.org/spreadsheetml/2006/main" count="1883" uniqueCount="487">
  <si>
    <t>Výpočet ceny za prístup,  distribúciu a straty - kompenzácie</t>
  </si>
  <si>
    <t>Poplatok za dennú distribučnú kapacitu na vstupnom bode</t>
  </si>
  <si>
    <t>Fixné poplatky za Dmax na vstupnom bode - dlhodobé a ročné zmluvy</t>
  </si>
  <si>
    <t>Fixné poplatky za Dmax na vstupnom bode - mesačné zmluvy</t>
  </si>
  <si>
    <t>Fixné poplatky za Dmax na vstupnom bode - denné zmluvy</t>
  </si>
  <si>
    <t>Denná kapacita na vstupe
[KWh/deň]</t>
  </si>
  <si>
    <t>Názov</t>
  </si>
  <si>
    <t>Sadzba
[€/KWh/deň]</t>
  </si>
  <si>
    <t>Suma
[€]</t>
  </si>
  <si>
    <t>Denná kapacita na vstupe
[KWh/deň] x počet dní</t>
  </si>
  <si>
    <t>Fixný poplatok za Dmax na vstupnom bode</t>
  </si>
  <si>
    <t xml:space="preserve">Fixné poplatky </t>
  </si>
  <si>
    <t>Fixné poplatky za distribúciu - dlhodobé a ročné zmluvy</t>
  </si>
  <si>
    <t>Fixné poplatky za distribúciu - mesačné zmluvy</t>
  </si>
  <si>
    <t>Fixné poplatky za distribúciu - denné zmluvy</t>
  </si>
  <si>
    <t>Počet odberateľov
[ks]</t>
  </si>
  <si>
    <t>Tarifa</t>
  </si>
  <si>
    <t>Sadzba
[€/mesiac]</t>
  </si>
  <si>
    <t>Počet zmlúv (ks)</t>
  </si>
  <si>
    <t>D1</t>
  </si>
  <si>
    <t>Fixný poplatok D1</t>
  </si>
  <si>
    <t>D2</t>
  </si>
  <si>
    <t>Fixný poplatok D2</t>
  </si>
  <si>
    <t>D3</t>
  </si>
  <si>
    <t>Fixný poplatok D3</t>
  </si>
  <si>
    <t>D4</t>
  </si>
  <si>
    <t>Fixný poplatok D4</t>
  </si>
  <si>
    <t>D5</t>
  </si>
  <si>
    <t>Fixný poplatok D5</t>
  </si>
  <si>
    <t>D6</t>
  </si>
  <si>
    <t>Fixný poplatok D6</t>
  </si>
  <si>
    <t>D7</t>
  </si>
  <si>
    <t>Fixný poplatok D7</t>
  </si>
  <si>
    <t>D8</t>
  </si>
  <si>
    <t>Fixný poplatok D8</t>
  </si>
  <si>
    <t>M1</t>
  </si>
  <si>
    <t>Fixný poplatok M1</t>
  </si>
  <si>
    <t>M2</t>
  </si>
  <si>
    <t>Fixný poplatok M2</t>
  </si>
  <si>
    <t>M3</t>
  </si>
  <si>
    <t>Fixný poplatok M3</t>
  </si>
  <si>
    <t>M4</t>
  </si>
  <si>
    <t>Fixný poplatok M4</t>
  </si>
  <si>
    <t>M5</t>
  </si>
  <si>
    <t>Fixný poplatok M5</t>
  </si>
  <si>
    <t>M6</t>
  </si>
  <si>
    <t>Fixný poplatok M6</t>
  </si>
  <si>
    <t>M7</t>
  </si>
  <si>
    <t>Fixný poplatok M7</t>
  </si>
  <si>
    <t>M8</t>
  </si>
  <si>
    <t>Fixný poplatok M8</t>
  </si>
  <si>
    <t>S9</t>
  </si>
  <si>
    <t>Fixný poplatok S9</t>
  </si>
  <si>
    <t>S10</t>
  </si>
  <si>
    <t>Fixný poplatok S10</t>
  </si>
  <si>
    <t>V11</t>
  </si>
  <si>
    <t>Fixný poplatok V11</t>
  </si>
  <si>
    <t>V12</t>
  </si>
  <si>
    <t>Fixný poplatok V12</t>
  </si>
  <si>
    <t>V13</t>
  </si>
  <si>
    <t>Fixný poplatok V13</t>
  </si>
  <si>
    <t>V14</t>
  </si>
  <si>
    <t>Fixný poplatok V14</t>
  </si>
  <si>
    <t>V15</t>
  </si>
  <si>
    <t>Fixný poplatok V15</t>
  </si>
  <si>
    <t>V16</t>
  </si>
  <si>
    <t>Fixný poplatok V16</t>
  </si>
  <si>
    <t>V17</t>
  </si>
  <si>
    <t>Fixný poplatok V17</t>
  </si>
  <si>
    <t>V18</t>
  </si>
  <si>
    <t>Fixný poplatok V18</t>
  </si>
  <si>
    <t>V19</t>
  </si>
  <si>
    <t>Fixný poplatok V19</t>
  </si>
  <si>
    <t>V20</t>
  </si>
  <si>
    <t>Fixný poplatok V20</t>
  </si>
  <si>
    <t>V21</t>
  </si>
  <si>
    <t>Fixný poplatok V21</t>
  </si>
  <si>
    <t>V22</t>
  </si>
  <si>
    <t>Fixný poplatok V22</t>
  </si>
  <si>
    <t>V23</t>
  </si>
  <si>
    <t>Fixný poplatok V23</t>
  </si>
  <si>
    <t>V24</t>
  </si>
  <si>
    <t>Fixný poplatok V24</t>
  </si>
  <si>
    <t>V25</t>
  </si>
  <si>
    <t>Fixný poplatok V25</t>
  </si>
  <si>
    <t>V26</t>
  </si>
  <si>
    <t>Fixný poplatok V26</t>
  </si>
  <si>
    <t>NDS-S9</t>
  </si>
  <si>
    <t>Fixný poplatok NDS-S9</t>
  </si>
  <si>
    <t>NDS-V13</t>
  </si>
  <si>
    <t>Fixný poplatok NDS-V13</t>
  </si>
  <si>
    <t>NDS-S10</t>
  </si>
  <si>
    <t>Fixný poplatok NDS-S10</t>
  </si>
  <si>
    <t>CNG-S</t>
  </si>
  <si>
    <t>Fixný poplatok za distribúciu CNG-S</t>
  </si>
  <si>
    <t>CNG-V1</t>
  </si>
  <si>
    <t>Fixný poplatok za distribúciu CNG-V1</t>
  </si>
  <si>
    <t>CNG-V2</t>
  </si>
  <si>
    <t>Fixný poplatok za distribúciu CNG-V2</t>
  </si>
  <si>
    <t>Jednotkové poplatky</t>
  </si>
  <si>
    <t>Variabilné poplatky</t>
  </si>
  <si>
    <t>Variabilné poplatky - zúčtovanie</t>
  </si>
  <si>
    <t>Variabilné poplatky za krytie strát v distribučnej sieti</t>
  </si>
  <si>
    <t>Variabilné poplatky za krytie strát v distribuènej sieti - zúčtovanie</t>
  </si>
  <si>
    <t>Spotreba
[KWh]</t>
  </si>
  <si>
    <t>Sadzba
[€/KWh]</t>
  </si>
  <si>
    <t>Spotreba
[Kwh]</t>
  </si>
  <si>
    <t>Variabilný poplatok D1 DIS</t>
  </si>
  <si>
    <t>Variabilný poplatok za krytie strát v distribučnej sieti D1</t>
  </si>
  <si>
    <t>Variabilný poplatok D2 DIS</t>
  </si>
  <si>
    <t>Variabilný poplatok za krytie strát v distribučnej sieti D2</t>
  </si>
  <si>
    <t>Variabilný poplatok D3 DIS</t>
  </si>
  <si>
    <t>Variabilný poplatok za krytie strát v distribučnej sieti D3</t>
  </si>
  <si>
    <t>Variabilný poplatok D4 DIS</t>
  </si>
  <si>
    <t>Variabilný poplatok za krytie strát v distribučnej sieti D4</t>
  </si>
  <si>
    <t>Variabilný poplatok D5 DIS</t>
  </si>
  <si>
    <t>Variabilný poplatok za krytie strát v distribučnej sieti D5</t>
  </si>
  <si>
    <t>Variabilný poplatok D6 DIS</t>
  </si>
  <si>
    <t>Variabilný poplatok za krytie strát v distribučnej sieti D6</t>
  </si>
  <si>
    <t>Variabilný poplatok D7 DIS</t>
  </si>
  <si>
    <t>Variabilný poplatok za krytie strát v distribučnej sieti D7</t>
  </si>
  <si>
    <t>Variabilný poplatok D8 DIS</t>
  </si>
  <si>
    <t>Variabilný poplatok za krytie strát v distribučnej sieti D8</t>
  </si>
  <si>
    <t>Variabilný poplatok M1 DIS</t>
  </si>
  <si>
    <t>Variabilný poplatok za krytie strát v distribučnej sieti M1</t>
  </si>
  <si>
    <t>Variabilný poplatok M2 DIS</t>
  </si>
  <si>
    <t>Variabilný poplatok za krytie strát v distribučnej sieti M2</t>
  </si>
  <si>
    <t>Variabilný poplatok M3 DIS</t>
  </si>
  <si>
    <t>Variabilný poplatok za krytie strát v distribučnej sieti M3</t>
  </si>
  <si>
    <t>Variabilný poplatok M4 DIS</t>
  </si>
  <si>
    <t>Variabilný poplatok za krytie strát v distribučnej sieti M4</t>
  </si>
  <si>
    <t>Variabilný poplatok M5 DIS</t>
  </si>
  <si>
    <t>Variabilný poplatok za krytie strát v distribučnej sieti M5</t>
  </si>
  <si>
    <t>Variabilný poplatok M6 DIS</t>
  </si>
  <si>
    <t>Variabilný poplatok za krytie strát v distribučnej sieti M6</t>
  </si>
  <si>
    <t>Variabilný poplatok M7 DIS</t>
  </si>
  <si>
    <t>Variabilný poplatok za krytie strát v distribučnej sieti M7</t>
  </si>
  <si>
    <t>Variabilný poplatok M8 DIS</t>
  </si>
  <si>
    <t>Variabilný poplatok za krytie strát v distribučnej sieti M8</t>
  </si>
  <si>
    <t>Variabilný poplatok S9 DIS</t>
  </si>
  <si>
    <t>Variabilný poplatok za krytie strát v distribučnej sieti S9</t>
  </si>
  <si>
    <t>Variabilný poplatok S10 DIS</t>
  </si>
  <si>
    <t>Variabilný poplatok za krytie strát v distribučnej sieti S10</t>
  </si>
  <si>
    <t>Variabilný poplatok V11 DIS</t>
  </si>
  <si>
    <t>Variabilný poplatok za krytie strát v distribučnej sieti V11</t>
  </si>
  <si>
    <t>Variabilný poplatok V12 DIS</t>
  </si>
  <si>
    <t>Variabilný poplatok za krytie strát v distribučnej sieti V12</t>
  </si>
  <si>
    <t>Variabilný poplatok V13 DIS</t>
  </si>
  <si>
    <t>Variabilný poplatok za krytie strát v distribučnej sieti V13</t>
  </si>
  <si>
    <t>Variabilný poplatok V14 DIS</t>
  </si>
  <si>
    <t>Variabilný poplatok za krytie strát v distribučnej sieti V14</t>
  </si>
  <si>
    <t>Variabilný poplatok V15 DIS</t>
  </si>
  <si>
    <t>Variabilný poplatok za krytie strát v distribučnej sieti V15</t>
  </si>
  <si>
    <t>Variabilný poplatok V16 DIS</t>
  </si>
  <si>
    <t>Variabilný poplatok za krytie strát v distribučnej sieti V16</t>
  </si>
  <si>
    <t>Variabilný poplatok V17 DIS</t>
  </si>
  <si>
    <t>Variabilný poplatok za krytie strát v distribučnej sieti V17</t>
  </si>
  <si>
    <t>Variabilný poplatok V18 DIS</t>
  </si>
  <si>
    <t>Variabilný poplatok za krytie strát v distribučnej sieti V18</t>
  </si>
  <si>
    <t>Variabilný poplatok V19 DIS</t>
  </si>
  <si>
    <t>Variabilný poplatok za krytie strát v distribučnej sieti V19</t>
  </si>
  <si>
    <t>Variabilný poplatok V20 DIS</t>
  </si>
  <si>
    <t>Variabilný poplatok za krytie strát v distribučnej sieti V20</t>
  </si>
  <si>
    <t>Variabilný poplatok V21 DIS</t>
  </si>
  <si>
    <t>Variabilný poplatok za krytie strát v distribučnej sieti V21</t>
  </si>
  <si>
    <t>Variabilný poplatok V22 DIS</t>
  </si>
  <si>
    <t>Variabilný poplatok za krytie strát v distribučnej sieti V22</t>
  </si>
  <si>
    <t>Variabilný poplatok V23 DIS</t>
  </si>
  <si>
    <t>Variabilný poplatok za krytie strát v distribučnej sieti V23</t>
  </si>
  <si>
    <t>Variabilný poplatok V24 DIS</t>
  </si>
  <si>
    <t>Variabilný poplatok za krytie strát v distribučnej sieti V24</t>
  </si>
  <si>
    <t>Variabilný poplatok V25 DIS</t>
  </si>
  <si>
    <t>Variabilný poplatok za krytie strát v distribučnej sieti V25</t>
  </si>
  <si>
    <t>Variabilný poplatok V26 DIS</t>
  </si>
  <si>
    <t>Variabilný poplatok za krytie strát v distribučnej sieti V26</t>
  </si>
  <si>
    <t>Variabilný poplatok NDS-S9 DIS</t>
  </si>
  <si>
    <t>Variabilný poplatok za krytie strát v distribučnej sieti NDS-S9</t>
  </si>
  <si>
    <t>Variabilný poplatok NDS-V13 DIS</t>
  </si>
  <si>
    <t>Variabilný poplatok za krytie strát v distribučnej sieti NDS-V13</t>
  </si>
  <si>
    <t>Variabilný poplatok NDS-S10 DIS</t>
  </si>
  <si>
    <t>Variabilný poplatok za krytie strát v distribučnej sieti NDS-S10</t>
  </si>
  <si>
    <t>Variabilný poplatok CNG-S DIS</t>
  </si>
  <si>
    <t>Variabilný poplatok za krytie strát v distribučnej sieti CNG-S</t>
  </si>
  <si>
    <t>Variabilný poplatok CNG-V1 DIS</t>
  </si>
  <si>
    <t>Variabilný poplatok za krytie strát v distribučnej sieti CNG-V1</t>
  </si>
  <si>
    <t>Variabilný poplatok CNG-V2 DIS</t>
  </si>
  <si>
    <t>Variabilný poplatok za krytie strát v distribučnej sieti CNG-V2</t>
  </si>
  <si>
    <t>Poplatky za dennú distribučnú kapacity na odbernom mieste</t>
  </si>
  <si>
    <t>Fixné poplatky za Dmax na odbernom mieste - dlhodobé a ročné zmluvy do 1,0 mil.m3 za deň (vrátane)</t>
  </si>
  <si>
    <t>Fixné poplatky za Dmax na odbernom mieste - mesačné zmluvy do 1,0 mil.m3 za deň (vrátane)</t>
  </si>
  <si>
    <t>Fixné poplatky za Dmax na odbernom mieste - denné zmluvy do 1,0 mil.m3 za deň (vrátane)</t>
  </si>
  <si>
    <t>Denná distribučná kapacita
[m3/deň]</t>
  </si>
  <si>
    <t>Sadzba
[€/m3/deň]</t>
  </si>
  <si>
    <t>Dmax (m3 x dni)
[dni]</t>
  </si>
  <si>
    <t>Fixný poplatok za Dmax na odbernom mieste do 1,0 mil. m3/deň S9</t>
  </si>
  <si>
    <t>Fixný poplatok za Dmax na odbernom mieste do 1,0 mil. m3/deň S10</t>
  </si>
  <si>
    <t>Fixný poplatok za Dmax na odbernom mieste do 1,0 mil. m3/deň V11</t>
  </si>
  <si>
    <t>Fixný poplatok za Dmax na odbernom mieste do 1,0 mil. m3/deň V12</t>
  </si>
  <si>
    <t>Fixný poplatok za Dmax na odbernom mieste do 1,0 mil. m3/deň V13</t>
  </si>
  <si>
    <t>Fixný poplatok za Dmax na odbernom mieste do 1,0 mil. m3/deň V14</t>
  </si>
  <si>
    <t>Fixný poplatok za Dmax na odbernom mieste do 1,0 mil. m3/deň V15</t>
  </si>
  <si>
    <t>Fixný poplatok za Dmax na odbernom mieste do 1,0 mil. m3/deň V16</t>
  </si>
  <si>
    <t>Fixný poplatok za Dmax na odbernom mieste do 1,0 mil. m3/deň V17</t>
  </si>
  <si>
    <t>Fixný poplatok za Dmax na odbernom mieste do 1,0 mil. m3/deň V18</t>
  </si>
  <si>
    <t>Fixný poplatok za Dmax na odbernom mieste do 1,0 mil. m3/deň V19</t>
  </si>
  <si>
    <t>Fixný poplatok za Dmax na odbernom mieste do 1,0 mil. m3/deň V20</t>
  </si>
  <si>
    <t>Fixný poplatok za Dmax na odbernom mieste do 1,0 mil. m3/deň V21</t>
  </si>
  <si>
    <t>Fixný poplatok za Dmax na odbernom mieste do 1,0 mil. m3/deň V22</t>
  </si>
  <si>
    <t>Fixný poplatok za Dmax na odbernom mieste do 1,0 mil. m3/deň V23</t>
  </si>
  <si>
    <t>Fixný poplatok za Dmax na odbernom mieste do 1,0 mil. m3/deň V24</t>
  </si>
  <si>
    <t>Fixný poplatok za Dmax na odbernom mieste do 1,0 mil. m3/deň V25</t>
  </si>
  <si>
    <t>Fixný poplatok za Dmax na odbernom mieste do 1,0 mil. m3/deň V26</t>
  </si>
  <si>
    <t>Fixný poplatok za Dmax na odbernom mieste do 1,0 mil. m3/deň NDS-S9</t>
  </si>
  <si>
    <t>Fixný poplatok za Dmax na odbernom mieste do 1,0 mil. m3/deň NDS-V13</t>
  </si>
  <si>
    <t>Fixný poplatok za Dmax na odbernom mieste do 1,0 mil. m3/deň NDS-S10</t>
  </si>
  <si>
    <t>Fixné poplatky za Dmax na odbernom mieste - dlhodobé a roèné zmluvy nad 1,0 mil.m3 za deň</t>
  </si>
  <si>
    <t>Fixný poplatok za Dmax na odbernom mieste nad 1,0 mil. m3/deň S9</t>
  </si>
  <si>
    <t>Fixný poplatok za Dmax na odbernom mieste nad 1,0 mil. m3/deň S10</t>
  </si>
  <si>
    <t>Fixný poplatok za Dmax na odbernom mieste nad 1,0 mil. m3/deň V11</t>
  </si>
  <si>
    <t>Fixný poplatok za Dmax na odbernom mieste nad 1,0 mil. m3/deň V12</t>
  </si>
  <si>
    <t>Fixný poplatok za Dmax na odbernom mieste nad 1,0 mil. m3/deň V13</t>
  </si>
  <si>
    <t>Fixný poplatok za Dmax na odbernom mieste nad 1,0 mil. m3/deň V14</t>
  </si>
  <si>
    <t>Fixný poplatok za Dmax na odbernom mieste nad 1,0 mil. m3/deň V15</t>
  </si>
  <si>
    <t>Fixný poplatok za Dmax na odbernom mieste nad 1,0 mil. m3/deň V16</t>
  </si>
  <si>
    <t>Fixný poplatok za Dmax na odbernom mieste nad 1,0 mil. m3/deň V17</t>
  </si>
  <si>
    <t>Fixný poplatok za Dmax na odbernom mieste nad 1,0 mil. m3/deň V18</t>
  </si>
  <si>
    <t>Fixný poplatok za Dmax na odbernom mieste nad 1,0 mil. m3/deň V19</t>
  </si>
  <si>
    <t>Fixný poplatok za Dmax na odbernom mieste nad 1,0 mil. m3/deň V20</t>
  </si>
  <si>
    <t>Fixný poplatok za Dmax na odbernom mieste nad 1,0 mil. m3/deň V21</t>
  </si>
  <si>
    <t>Fixný poplatok za Dmax na odbernom mieste nad 1,0 mil. m3/deň V22</t>
  </si>
  <si>
    <t>Fixný poplatok za Dmax na odbernom mieste nad 1,0 mil. m3/deň V23</t>
  </si>
  <si>
    <t>Fixný poplatok za Dmax na odbernom mieste nad 1,0 mil. m3/deň V24</t>
  </si>
  <si>
    <t>Fixný poplatok za Dmax na odbernom mieste nad 1,0 mil. m3/deň V25</t>
  </si>
  <si>
    <t>Fixný poplatok za Dmax na odbernom mieste nad 1,0 mil. m3/deň V26</t>
  </si>
  <si>
    <t>CNG S</t>
  </si>
  <si>
    <t>Fixný poplatok za Dmax na odbernom mieste nad 1,0 mil. m3/deň CNGS</t>
  </si>
  <si>
    <t>CNG V1</t>
  </si>
  <si>
    <t>Fixný poplatok za Dmax na odbernom mieste nad 1,0 mil. m3/deň CNGV1</t>
  </si>
  <si>
    <t>CNG V2</t>
  </si>
  <si>
    <t>Fixný poplatok za Dmax na odbernom mieste nad 1,0 mil. m3/deň CNGV2</t>
  </si>
  <si>
    <t>Ostatné poplatky</t>
  </si>
  <si>
    <t>Predčasné ukončenie</t>
  </si>
  <si>
    <t>Jednotková cena (€/ks)</t>
  </si>
  <si>
    <t>Dmax (m3)</t>
  </si>
  <si>
    <t>MHSR</t>
  </si>
  <si>
    <t>Kompenzacie</t>
  </si>
  <si>
    <t>POD</t>
  </si>
  <si>
    <t>Dodávateľ</t>
  </si>
  <si>
    <t>Zmluvné DMAX
[m3]</t>
  </si>
  <si>
    <t>Spotreba
[m3]</t>
  </si>
  <si>
    <t>Dátum</t>
  </si>
  <si>
    <t>Odchýlka
[m3]</t>
  </si>
  <si>
    <t>Odchýlka</t>
  </si>
  <si>
    <t>Odchýlka do 5%
[m3]</t>
  </si>
  <si>
    <t>Odchýlka do 10%
[m3]</t>
  </si>
  <si>
    <t>Odchýlka nad 10%
[m3]</t>
  </si>
  <si>
    <t>Sadzba 2024</t>
  </si>
  <si>
    <t>Sadzba 2023</t>
  </si>
  <si>
    <t>Kompenzácia</t>
  </si>
  <si>
    <t>Kompenzácia za odchýlku do 10%</t>
  </si>
  <si>
    <t>Kompenzácia za odchýlku nad 10%</t>
  </si>
  <si>
    <t>Kompenzácia spolu</t>
  </si>
  <si>
    <t>x</t>
  </si>
  <si>
    <t>Eíslo odberného miesta</t>
  </si>
  <si>
    <t>Mesto</t>
  </si>
  <si>
    <t>Ulica</t>
  </si>
  <si>
    <t>E.p.</t>
  </si>
  <si>
    <t>PSE</t>
  </si>
  <si>
    <t>Typ zmluvy</t>
  </si>
  <si>
    <t>Fakturovaná služba</t>
  </si>
  <si>
    <t>Dátum spotreby od</t>
  </si>
  <si>
    <t>Dátum spotreby do</t>
  </si>
  <si>
    <t>Spotreba (m3)</t>
  </si>
  <si>
    <t>Spotreba(kWh)</t>
  </si>
  <si>
    <t>Pôvodná tarifa</t>
  </si>
  <si>
    <t>Dopoeítaná tarifa</t>
  </si>
  <si>
    <t>Typ ocenenej udalosti</t>
  </si>
  <si>
    <t>Poeet jednotiek/Množstvo</t>
  </si>
  <si>
    <t>Suma(€)</t>
  </si>
  <si>
    <t>Jednotková cena 2024</t>
  </si>
  <si>
    <t>Jednotková cena 2023</t>
  </si>
  <si>
    <t>Kompenzacia</t>
  </si>
  <si>
    <t>Celkové distribuované množstvo plynu v MWh</t>
  </si>
  <si>
    <t>Priemerná cena distribúcie na 1 MWh</t>
  </si>
  <si>
    <t>Celková cena za distribúciu v sieti SPP-D bez DPH</t>
  </si>
  <si>
    <t>Distribuované množstvo plynu</t>
  </si>
  <si>
    <t>Kompenzácia                                                                                                 [1]x[4]</t>
  </si>
  <si>
    <t>[MWh]</t>
  </si>
  <si>
    <t>[€/MWh]</t>
  </si>
  <si>
    <t>[€]</t>
  </si>
  <si>
    <t>[1]</t>
  </si>
  <si>
    <t>[2]</t>
  </si>
  <si>
    <t>[3]</t>
  </si>
  <si>
    <t>[4]</t>
  </si>
  <si>
    <t>[5]</t>
  </si>
  <si>
    <t>Spolu</t>
  </si>
  <si>
    <t>n.a.</t>
  </si>
  <si>
    <t>DPH</t>
  </si>
  <si>
    <t>Spolu s DPH</t>
  </si>
  <si>
    <t>Distribuované množstvo plynu v MWh</t>
  </si>
  <si>
    <t>Rozdiel vážených hodnôt medzi rozhodnutím URSO a nariadením vlády                                                                                                                                                                                                                                                                                                                                                                                                                                                                                                                                                                                                                                                                                                                                                                                                  [2]-[3]</t>
  </si>
  <si>
    <t>Celkové distribuované množstvo plynu za oprávnené obdobie v MWh</t>
  </si>
  <si>
    <t>Rozdiel medzi tarífami za distribúciu plynu URSO - NV</t>
  </si>
  <si>
    <t>NDS-V11</t>
  </si>
  <si>
    <t>NDS-V12</t>
  </si>
  <si>
    <t>Variabilný poplatok NDS-V11 DIS</t>
  </si>
  <si>
    <t>Variabilný poplatok NDS-V12 DIS</t>
  </si>
  <si>
    <t>Variabilný poplatok za krytie strát v distribučnej sieti NDS-V11</t>
  </si>
  <si>
    <t>Variabilný poplatok za krytie strát v distribučnej sieti NDS-V12</t>
  </si>
  <si>
    <t>Fixný poplatok za Dmax na odbernom mieste do 1,0 mil. m3/deň NDS-V11</t>
  </si>
  <si>
    <t>Fixný poplatok za Dmax na odbernom mieste do 1,0 mil. m3/deň NDS-V12</t>
  </si>
  <si>
    <t>Èíslo odberného miesta</t>
  </si>
  <si>
    <t>Dmax (kWh)</t>
  </si>
  <si>
    <t>Spotreba (kWh)</t>
  </si>
  <si>
    <t>Dátum prekroèenia</t>
  </si>
  <si>
    <t>Odchýlka (kWh)</t>
  </si>
  <si>
    <t>Odchýlka (%)</t>
  </si>
  <si>
    <t>Odchýlka do 5% (kWh)</t>
  </si>
  <si>
    <t>Odchýlka nad 5% (kWh)</t>
  </si>
  <si>
    <t>Jednotková cena (€/kWh)</t>
  </si>
  <si>
    <t>Poplatok za odchýlku nad 5% (€)</t>
  </si>
  <si>
    <t>Číslo POD</t>
  </si>
  <si>
    <t>Názov OM</t>
  </si>
  <si>
    <t>Popisné číslo</t>
  </si>
  <si>
    <t>Orient číslo</t>
  </si>
  <si>
    <t>Začiatok distribúcie</t>
  </si>
  <si>
    <t>Koniec distribúcie</t>
  </si>
  <si>
    <t>Typ tarify</t>
  </si>
  <si>
    <t>CYC (kWh)</t>
  </si>
  <si>
    <t>Dmax (m3/deň)</t>
  </si>
  <si>
    <t>Podiel spotreby k DMAX</t>
  </si>
  <si>
    <t>Fixné poplatky za rok</t>
  </si>
  <si>
    <t>Poplatky za DMAX exit za rok</t>
  </si>
  <si>
    <t xml:space="preserve">Variabilné poplatky za rok </t>
  </si>
  <si>
    <t>Variabilný poplatok CNG-S KOMP</t>
  </si>
  <si>
    <t>Variabilný poplatok CNG-V1 KOMP</t>
  </si>
  <si>
    <t>Variabilný poplatok D1 KOMP</t>
  </si>
  <si>
    <t>Variabilný poplatok D2 KOMP</t>
  </si>
  <si>
    <t>Variabilný poplatok D3 KOMP</t>
  </si>
  <si>
    <t>Variabilný poplatok D4 KOMP</t>
  </si>
  <si>
    <t>Variabilný poplatok D5 KOMP</t>
  </si>
  <si>
    <t>Variabilný poplatok D6 KOMP</t>
  </si>
  <si>
    <t>Variabilný poplatok D7 KOMP</t>
  </si>
  <si>
    <t>Variabilný poplatok D8 KOMP</t>
  </si>
  <si>
    <t>Variabilný poplatok M1 KOMP</t>
  </si>
  <si>
    <t>Variabilný poplatok M2 KOMP</t>
  </si>
  <si>
    <t>Variabilný poplatok M3 KOMP</t>
  </si>
  <si>
    <t>Variabilný poplatok M4 KOMP</t>
  </si>
  <si>
    <t>Variabilný poplatok M5 KOMP</t>
  </si>
  <si>
    <t>Variabilný poplatok M6 KOMP</t>
  </si>
  <si>
    <t>Variabilný poplatok M7 KOMP</t>
  </si>
  <si>
    <t>Variabilný poplatok M8 KOMP</t>
  </si>
  <si>
    <t>Variabilný poplatok NDS-S9 KOMP</t>
  </si>
  <si>
    <t>Variabilný poplatok NDS-V11 KOMP</t>
  </si>
  <si>
    <t>Variabilný poplatok NDS-V12 KOMP</t>
  </si>
  <si>
    <t>Variabilný poplatok NDS-V13 KOMP</t>
  </si>
  <si>
    <t>Variabilný poplatok S10 KOMP</t>
  </si>
  <si>
    <t>Variabilný poplatok S9 KOMP</t>
  </si>
  <si>
    <t>Variabilný poplatok V11 KOMP</t>
  </si>
  <si>
    <t>Variabilný poplatok V12 KOMP</t>
  </si>
  <si>
    <t>Variabilný poplatok V13 KOMP</t>
  </si>
  <si>
    <t>Variabilný poplatok V14 KOMP</t>
  </si>
  <si>
    <t>Variabilný poplatok V15 KOMP</t>
  </si>
  <si>
    <t>Variabilný poplatok V16 KOMP</t>
  </si>
  <si>
    <t>Variabilný poplatok V17 KOMP</t>
  </si>
  <si>
    <t>Variabilný poplatok V18 KOMP</t>
  </si>
  <si>
    <t>Variabilný poplatok V23 KOMP</t>
  </si>
  <si>
    <t>Variabilný poplatok V26 KOMP</t>
  </si>
  <si>
    <t>Variabilný poplatok V19 KOMP</t>
  </si>
  <si>
    <t>Variabilný poplatok V20 KOMP</t>
  </si>
  <si>
    <t>Variabilný poplatok V21 KOMP</t>
  </si>
  <si>
    <t>Variabilný poplatok V22 KOMP</t>
  </si>
  <si>
    <t>Variabilný poplatok V24 KOMP</t>
  </si>
  <si>
    <t>Variabilný poplatok V25 KOMP</t>
  </si>
  <si>
    <t>Variabilný poplatok NDS-S10 KOMP</t>
  </si>
  <si>
    <t>Variabilný poplatok CNG-V2 KOMP</t>
  </si>
  <si>
    <t>Jednotková cena</t>
  </si>
  <si>
    <t>NV za odchýlku do 10%</t>
  </si>
  <si>
    <t>NV za odchýlku nad 10%</t>
  </si>
  <si>
    <t>NV spolu</t>
  </si>
  <si>
    <t>URSO za odchýlku do 10%</t>
  </si>
  <si>
    <t>URSO za odchýlku nad 10%</t>
  </si>
  <si>
    <t>URSO spolu</t>
  </si>
  <si>
    <t>Císlo POD</t>
  </si>
  <si>
    <t>Císlo zmluvy</t>
  </si>
  <si>
    <t>Zaciatok agregácie</t>
  </si>
  <si>
    <t>Koniec agregácie</t>
  </si>
  <si>
    <t>Základná jednotková cena</t>
  </si>
  <si>
    <t>Koeficient zmeny ceny</t>
  </si>
  <si>
    <t>Pocet jednotiek/ Množstvo</t>
  </si>
  <si>
    <t>Suma URSO</t>
  </si>
  <si>
    <t>Suma NV</t>
  </si>
  <si>
    <t xml:space="preserve">Priemer vybraných cien taríf za distribúciu a iné vybrané druhy taríf podľa rozhodnutia ÚRSO č. 0029/2024/P za rok 2024 </t>
  </si>
  <si>
    <t>Priemer vybraných cien taríf za distribúciu a iné vybrané druhy taríf za rok 2024 podľa nariadenia vlády č. 472/2023</t>
  </si>
  <si>
    <t>Rozdiel</t>
  </si>
  <si>
    <t>Údaje o žiadateľovi</t>
  </si>
  <si>
    <t>IČO</t>
  </si>
  <si>
    <t>DIČ</t>
  </si>
  <si>
    <t>IČ DPH (ak je žiadateľ platca DPH)</t>
  </si>
  <si>
    <t>Názov alebo obchodné meno</t>
  </si>
  <si>
    <t>Právna forma</t>
  </si>
  <si>
    <t>SK NACE</t>
  </si>
  <si>
    <t>Adresa sídla/miesta podnikania</t>
  </si>
  <si>
    <t>Súpisné číslo</t>
  </si>
  <si>
    <t>Orientačné číslo</t>
  </si>
  <si>
    <t>PSČ</t>
  </si>
  <si>
    <t>Obec</t>
  </si>
  <si>
    <t>Okres</t>
  </si>
  <si>
    <t>Osoba s právom konať v mene žiadateľa</t>
  </si>
  <si>
    <t>Meno</t>
  </si>
  <si>
    <t>Priezvisko</t>
  </si>
  <si>
    <t>E-mailová adresa</t>
  </si>
  <si>
    <t>Bankové spojenie (IBAN)</t>
  </si>
  <si>
    <t>Osoba oprávnená konať na základe plnej moci</t>
  </si>
  <si>
    <t>Cenové rozhodnutie ÚRSO na rok 2023</t>
  </si>
  <si>
    <t>Číslo cenového rozhodnutia - elektrina</t>
  </si>
  <si>
    <t>Cenové rozhodnutie zo dňa</t>
  </si>
  <si>
    <t>Číslo cenového rozhodnutia - plyn</t>
  </si>
  <si>
    <t>Cenové rozhodnutie ÚRSO na rok 2024</t>
  </si>
  <si>
    <t>Údaje konečného užívateľa výhod, ak výška dotácie presahuje 100 000 EUR</t>
  </si>
  <si>
    <t>Meno 1</t>
  </si>
  <si>
    <t>Priezvisko 1</t>
  </si>
  <si>
    <t>Meno 2</t>
  </si>
  <si>
    <t>Priezvisko 2</t>
  </si>
  <si>
    <t>Meno 3</t>
  </si>
  <si>
    <t>Priezvisko 3</t>
  </si>
  <si>
    <t>Meno 4</t>
  </si>
  <si>
    <t>Priezvisko 4</t>
  </si>
  <si>
    <t>Meno 5</t>
  </si>
  <si>
    <t>Priezvisko 5</t>
  </si>
  <si>
    <t>Meno 6</t>
  </si>
  <si>
    <t>Priezvisko 6</t>
  </si>
  <si>
    <t>Meno 7</t>
  </si>
  <si>
    <t>Priezvisko 7</t>
  </si>
  <si>
    <t>Meno 8</t>
  </si>
  <si>
    <t>Priezvisko 8</t>
  </si>
  <si>
    <t>Meno 9</t>
  </si>
  <si>
    <t>Priezvisko 9</t>
  </si>
  <si>
    <t>Meno 10</t>
  </si>
  <si>
    <t>Priezvisko 10</t>
  </si>
  <si>
    <t>Vyhlásenie žiadateľa o splnení podmienok</t>
  </si>
  <si>
    <t>Nie je voči mne vedené konkurzné konanie, nie som v konkurze, v reštrukturalizácii a nebol proti mne zamietnutý návrh na vyhlásenie konkurzu pre nedostatok majetku.</t>
  </si>
  <si>
    <t>ÁNO</t>
  </si>
  <si>
    <t>Nie je voči mne vedený výkon rozhodnutia</t>
  </si>
  <si>
    <t>Neporušil som predchádzajúcich troch rokoch zákaz nelegálneho zamestnávania podľa osobitného predpisu</t>
  </si>
  <si>
    <t>Vyhlasujem, že údaje uvedené v žiadosti, vrátane údajov pre výpočet kompenzácie, sú pravdivé, presné a úplné a spĺňam podmienky pre kompenzácie stanovené v Nariadení vlády č. 465/2022 Z.z.</t>
  </si>
  <si>
    <t xml:space="preserve">Nemám evidované nedoplatky na poistnom na sociálne poistenie a zdravotná poisťovňa voči mne neeviduje pohľadávky </t>
  </si>
  <si>
    <t>Vyhlasujem, že mám vysporiadané vzťahy so štátnym rozpočtom</t>
  </si>
  <si>
    <t>Vyhlasujem, že nemám právoplatne uložený trest zákazu prijímať dotácie alebo subvencie</t>
  </si>
  <si>
    <t>Vyhlasujem, že nemám právoplatne uložený trest zákazu prijímať pomoc a podporu poskytovanú z fondov EÚ</t>
  </si>
  <si>
    <t xml:space="preserve">Potvrdzujem, že spoločnosť je zapísaná do registra partnerov verejného sektora </t>
  </si>
  <si>
    <t>Som si vedomý právnych dôsledkov nepravdivého vyhlásenia o skutočnostiach uvedených v žiadosti podľa zákona č. 372/1990 Z. z. o priestupkoch v znení neskorších predpisov vrátane trestnoprávnych dôsledkov podľa zákona č. 300/2005 Z. z. Trestného zákona v znení neskorších predpisov.</t>
  </si>
  <si>
    <t>Som si vedomý, že v prípade preukázania nepravdivosti údajov uvedených v žiadosti som povinný kompenzáciu bezodkladne vrátiť poskytovateľovi.</t>
  </si>
  <si>
    <t>Súhlasím so spracovaním osobných údajov podľa Zákona č. 18/2018 Z. z. o ochrane osobných údajov a o zmene a doplnení niektorých zákonov.</t>
  </si>
  <si>
    <t>Nie som osobou, subjektom alebo orgánom konkrétne uvedeným v právnych aktoch, ktorými sa tieto sankcie prijaté Európskou úniou ukladajú.</t>
  </si>
  <si>
    <t>Nie som podnikom vo vlastníctve alebo pod kontrolou osôb, subjektov alebo orgánov, na ktoré sú zamerané sankcie, ktoré prijala Európska únia.</t>
  </si>
  <si>
    <t>Nie som podnikom pôsobiacim v priemyselných odvetviach, na ktoré sú zamerané sankcie, ktoré prijala Európska únia, keďže pomoc by marila ciele príslušných sankcií.</t>
  </si>
  <si>
    <t>Odchýlka (m3)</t>
  </si>
  <si>
    <t>Odchýlka do 5% (m3)</t>
  </si>
  <si>
    <t>Odchýlka 5 - 10% (m3)</t>
  </si>
  <si>
    <t>Odchýlka nad 10% (m3)</t>
  </si>
  <si>
    <t>Jednotková cena (€/m3)</t>
  </si>
  <si>
    <t>Poplatok za odchýlku 5 - 10% (€)</t>
  </si>
  <si>
    <t>Poplatok za odchýlku nad 10% (€)</t>
  </si>
  <si>
    <t>Suma (€)</t>
  </si>
  <si>
    <t>Číslo odberného miesta</t>
  </si>
  <si>
    <t>Jednotková cena URSO (€/m3)</t>
  </si>
  <si>
    <t>3 % zľava</t>
  </si>
  <si>
    <t>Poplatky za distribúciu NV</t>
  </si>
  <si>
    <t>Poplatky za distribúciu URSO</t>
  </si>
  <si>
    <t>Suma (€) NV</t>
  </si>
  <si>
    <t>Suma (€) URSO</t>
  </si>
  <si>
    <t>Kompenuacie</t>
  </si>
  <si>
    <t>Spotreba (KWh) od 1.1.2024 - 31.12.2024</t>
  </si>
  <si>
    <t>Žiadosť o ročné zúčtovanie v súvislosti so stanovením maximálnej výšky taríf pre odberateľov plynu 
v roku 2024</t>
  </si>
  <si>
    <t xml:space="preserve">Mesiac: Január - December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SPP - distribúcia, a.s.                                                                  </t>
  </si>
  <si>
    <t>Vyplatené kompenzácie za rok 2024</t>
  </si>
  <si>
    <t>Výsledná suma ročného zúčtovania za rok 2024</t>
  </si>
  <si>
    <t xml:space="preserve">Meno: </t>
  </si>
  <si>
    <t xml:space="preserve">Priezvisko: </t>
  </si>
  <si>
    <t>Dátum:</t>
  </si>
  <si>
    <t>suma bez DPH</t>
  </si>
  <si>
    <t>suma s DPH</t>
  </si>
  <si>
    <t>spolu</t>
  </si>
  <si>
    <t>Číslo zmluvy o prístupe</t>
  </si>
  <si>
    <t>Zvoliť možnosť</t>
  </si>
  <si>
    <t>Príloha k žiadosti o ročné zúčtovanie kompenzácií vybraných taríf za plyn v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</si>
</sst>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[$-41B]mmmm\ yyyy;@"/>
    <numFmt numFmtId="165" formatCode="_-* #,##0.00\ _S_k_-;\-* #,##0.00\ _S_k_-;_-* &quot;-&quot;??\ _S_k_-;_-@_-"/>
    <numFmt numFmtId="166" formatCode="_-* #,##0\ _S_k_-;\-* #,##0\ _S_k_-;_-* &quot;-&quot;??\ _S_k_-;_-@_-"/>
    <numFmt numFmtId="167" formatCode="_-* #,##0.0000\ _S_k_-;\-* #,##0.0000\ _S_k_-;_-* &quot;-&quot;??\ _S_k_-;_-@_-"/>
    <numFmt numFmtId="168" formatCode="_-* #,##0.00\ _€_-;\-* #,##0.00\ _€_-;_-* &quot;-&quot;??\ _€_-;_-@_-"/>
    <numFmt numFmtId="169" formatCode="_-* #,##0.0000\ _€_-;\-* #,##0.0000\ _€_-;_-* &quot;-&quot;????\ _€_-;_-@_-"/>
    <numFmt numFmtId="170" formatCode="_-* #,##0.00000\ _S_k_-;\-* #,##0.00000\ _S_k_-;_-* &quot;-&quot;??\ _S_k_-;_-@_-"/>
    <numFmt numFmtId="171" formatCode="_-* #,##0.00\ [$€-41B]_-;\-* #,##0.00\ [$€-41B]_-;_-* &quot;-&quot;??\ [$€-41B]_-;_-@_-"/>
    <numFmt numFmtId="172" formatCode="#,##0.000000_ ;\-#,##0.000000\ "/>
    <numFmt numFmtId="173" formatCode="#,##0.00_ ;\-#,##0.00\ "/>
    <numFmt numFmtId="174" formatCode="0.000000"/>
    <numFmt numFmtId="175" formatCode="#,##0.000_ ;\-#,##0.000\ "/>
    <numFmt numFmtId="176" formatCode="_-* #,##0.000_-;\-* #,##0.000_-;_-* &quot;-&quot;??_-;_-@_-"/>
    <numFmt numFmtId="177" formatCode="#,##0.000000"/>
    <numFmt numFmtId="178" formatCode="#,##0_ ;\-#,##0\ "/>
    <numFmt numFmtId="179" formatCode="#,##0.00\ [$€-41B]"/>
    <numFmt numFmtId="180" formatCode="0.00000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4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3"/>
      <color rgb="FF00000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9" fontId="13" fillId="0" borderId="0" applyFont="0" applyFill="0" applyBorder="0" applyAlignment="0" applyProtection="0"/>
  </cellStyleXfs>
  <cellXfs count="39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0" fillId="2" borderId="3" xfId="0" applyFill="1" applyBorder="1"/>
    <xf numFmtId="0" fontId="0" fillId="3" borderId="0" xfId="0" applyFill="1"/>
    <xf numFmtId="0" fontId="0" fillId="0" borderId="0" xfId="0" applyFill="1" applyBorder="1"/>
    <xf numFmtId="0" fontId="5" fillId="0" borderId="0" xfId="0" applyFont="1" applyFill="1" applyBorder="1"/>
    <xf numFmtId="0" fontId="0" fillId="0" borderId="5" xfId="0" applyFill="1" applyBorder="1"/>
    <xf numFmtId="0" fontId="0" fillId="0" borderId="0" xfId="0" applyFill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166" fontId="5" fillId="0" borderId="10" xfId="1" applyNumberFormat="1" applyFont="1" applyFill="1" applyBorder="1" applyAlignment="1">
      <alignment horizontal="left"/>
    </xf>
    <xf numFmtId="167" fontId="5" fillId="0" borderId="12" xfId="1" applyNumberFormat="1" applyFont="1" applyFill="1" applyBorder="1" applyAlignment="1">
      <alignment horizontal="center"/>
    </xf>
    <xf numFmtId="166" fontId="5" fillId="0" borderId="0" xfId="1" applyNumberFormat="1" applyFill="1" applyBorder="1" applyAlignment="1">
      <alignment horizontal="center"/>
    </xf>
    <xf numFmtId="167" fontId="5" fillId="0" borderId="0" xfId="1" applyNumberFormat="1" applyFill="1" applyBorder="1" applyAlignment="1">
      <alignment horizontal="center"/>
    </xf>
    <xf numFmtId="165" fontId="7" fillId="0" borderId="0" xfId="1" applyFont="1" applyFill="1" applyBorder="1"/>
    <xf numFmtId="165" fontId="5" fillId="0" borderId="0" xfId="1" applyFill="1" applyBorder="1"/>
    <xf numFmtId="0" fontId="0" fillId="0" borderId="18" xfId="0" applyFill="1" applyBorder="1"/>
    <xf numFmtId="0" fontId="0" fillId="0" borderId="19" xfId="0" applyFill="1" applyBorder="1"/>
    <xf numFmtId="0" fontId="6" fillId="4" borderId="2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6" fontId="5" fillId="0" borderId="25" xfId="1" applyNumberFormat="1" applyFill="1" applyBorder="1"/>
    <xf numFmtId="0" fontId="5" fillId="0" borderId="25" xfId="0" applyFont="1" applyFill="1" applyBorder="1" applyAlignment="1">
      <alignment horizontal="center"/>
    </xf>
    <xf numFmtId="0" fontId="5" fillId="0" borderId="25" xfId="0" applyFont="1" applyBorder="1"/>
    <xf numFmtId="165" fontId="5" fillId="0" borderId="25" xfId="1" applyNumberFormat="1" applyFill="1" applyBorder="1" applyAlignment="1">
      <alignment horizontal="center"/>
    </xf>
    <xf numFmtId="165" fontId="5" fillId="0" borderId="26" xfId="1" applyFill="1" applyBorder="1" applyAlignment="1">
      <alignment horizontal="right"/>
    </xf>
    <xf numFmtId="168" fontId="0" fillId="0" borderId="0" xfId="0" applyNumberFormat="1" applyFill="1" applyBorder="1"/>
    <xf numFmtId="166" fontId="5" fillId="0" borderId="27" xfId="1" applyNumberFormat="1" applyFill="1" applyBorder="1"/>
    <xf numFmtId="0" fontId="5" fillId="0" borderId="28" xfId="0" applyFont="1" applyFill="1" applyBorder="1" applyAlignment="1">
      <alignment horizontal="center"/>
    </xf>
    <xf numFmtId="166" fontId="5" fillId="0" borderId="29" xfId="1" applyNumberFormat="1" applyFill="1" applyBorder="1"/>
    <xf numFmtId="165" fontId="5" fillId="0" borderId="28" xfId="1" applyNumberFormat="1" applyFill="1" applyBorder="1" applyAlignment="1">
      <alignment horizontal="center"/>
    </xf>
    <xf numFmtId="165" fontId="5" fillId="0" borderId="30" xfId="1" applyFill="1" applyBorder="1" applyAlignment="1">
      <alignment horizontal="right"/>
    </xf>
    <xf numFmtId="166" fontId="5" fillId="0" borderId="31" xfId="1" applyNumberForma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0" fillId="0" borderId="28" xfId="0" applyFill="1" applyBorder="1" applyAlignment="1">
      <alignment horizontal="left"/>
    </xf>
    <xf numFmtId="166" fontId="5" fillId="0" borderId="0" xfId="1" applyNumberForma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ill="1" applyBorder="1" applyAlignment="1">
      <alignment horizontal="center"/>
    </xf>
    <xf numFmtId="165" fontId="5" fillId="0" borderId="0" xfId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8" fontId="0" fillId="0" borderId="0" xfId="0" applyNumberFormat="1"/>
    <xf numFmtId="166" fontId="5" fillId="0" borderId="33" xfId="1" applyNumberFormat="1" applyFill="1" applyBorder="1"/>
    <xf numFmtId="0" fontId="5" fillId="0" borderId="33" xfId="0" applyFont="1" applyFill="1" applyBorder="1" applyAlignment="1">
      <alignment horizontal="center"/>
    </xf>
    <xf numFmtId="0" fontId="5" fillId="0" borderId="33" xfId="0" applyFont="1" applyBorder="1"/>
    <xf numFmtId="165" fontId="5" fillId="0" borderId="33" xfId="1" applyNumberFormat="1" applyFill="1" applyBorder="1" applyAlignment="1">
      <alignment horizontal="center"/>
    </xf>
    <xf numFmtId="165" fontId="5" fillId="0" borderId="34" xfId="1" applyFill="1" applyBorder="1" applyAlignment="1">
      <alignment horizontal="right"/>
    </xf>
    <xf numFmtId="0" fontId="5" fillId="0" borderId="35" xfId="0" applyFont="1" applyFill="1" applyBorder="1" applyAlignment="1">
      <alignment horizontal="center"/>
    </xf>
    <xf numFmtId="0" fontId="5" fillId="0" borderId="35" xfId="0" applyFont="1" applyBorder="1"/>
    <xf numFmtId="165" fontId="5" fillId="0" borderId="35" xfId="1" applyNumberFormat="1" applyFill="1" applyBorder="1" applyAlignment="1">
      <alignment horizontal="center"/>
    </xf>
    <xf numFmtId="165" fontId="5" fillId="0" borderId="36" xfId="1" applyFill="1" applyBorder="1" applyAlignment="1">
      <alignment horizontal="right"/>
    </xf>
    <xf numFmtId="166" fontId="4" fillId="5" borderId="37" xfId="1" applyNumberFormat="1" applyFont="1" applyFill="1" applyBorder="1"/>
    <xf numFmtId="0" fontId="4" fillId="5" borderId="38" xfId="0" applyFont="1" applyFill="1" applyBorder="1" applyAlignment="1">
      <alignment horizontal="center"/>
    </xf>
    <xf numFmtId="165" fontId="4" fillId="5" borderId="38" xfId="1" applyFont="1" applyFill="1" applyBorder="1" applyAlignment="1">
      <alignment horizontal="right"/>
    </xf>
    <xf numFmtId="166" fontId="4" fillId="5" borderId="39" xfId="1" applyNumberFormat="1" applyFont="1" applyFill="1" applyBorder="1"/>
    <xf numFmtId="0" fontId="4" fillId="5" borderId="40" xfId="0" applyFont="1" applyFill="1" applyBorder="1" applyAlignment="1">
      <alignment horizontal="center"/>
    </xf>
    <xf numFmtId="165" fontId="4" fillId="5" borderId="40" xfId="1" applyFont="1" applyFill="1" applyBorder="1" applyAlignment="1">
      <alignment horizontal="right"/>
    </xf>
    <xf numFmtId="166" fontId="4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1" applyFont="1" applyFill="1" applyBorder="1" applyAlignment="1">
      <alignment horizontal="right"/>
    </xf>
    <xf numFmtId="0" fontId="0" fillId="0" borderId="43" xfId="0" applyFill="1" applyBorder="1"/>
    <xf numFmtId="0" fontId="7" fillId="0" borderId="18" xfId="0" applyFont="1" applyFill="1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0" xfId="2" applyFont="1" applyFill="1" applyBorder="1"/>
    <xf numFmtId="0" fontId="5" fillId="0" borderId="0" xfId="2" applyFill="1" applyBorder="1"/>
    <xf numFmtId="0" fontId="0" fillId="3" borderId="0" xfId="0" applyFill="1" applyBorder="1"/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wrapText="1"/>
    </xf>
    <xf numFmtId="0" fontId="6" fillId="4" borderId="47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5" fillId="0" borderId="49" xfId="0" applyFont="1" applyBorder="1"/>
    <xf numFmtId="167" fontId="5" fillId="0" borderId="49" xfId="1" applyNumberFormat="1" applyBorder="1" applyAlignment="1">
      <alignment horizontal="center"/>
    </xf>
    <xf numFmtId="167" fontId="5" fillId="0" borderId="50" xfId="1" applyNumberFormat="1" applyBorder="1" applyAlignment="1">
      <alignment horizontal="center"/>
    </xf>
    <xf numFmtId="167" fontId="5" fillId="0" borderId="28" xfId="1" applyNumberFormat="1" applyFill="1" applyBorder="1" applyAlignment="1">
      <alignment horizontal="center"/>
    </xf>
    <xf numFmtId="167" fontId="5" fillId="0" borderId="51" xfId="1" applyNumberFormat="1" applyBorder="1" applyAlignment="1">
      <alignment horizontal="center"/>
    </xf>
    <xf numFmtId="166" fontId="5" fillId="0" borderId="28" xfId="1" applyNumberFormat="1" applyFill="1" applyBorder="1" applyAlignment="1"/>
    <xf numFmtId="0" fontId="5" fillId="0" borderId="28" xfId="0" applyFont="1" applyBorder="1"/>
    <xf numFmtId="167" fontId="5" fillId="0" borderId="30" xfId="1" applyNumberFormat="1" applyBorder="1" applyAlignment="1">
      <alignment horizontal="center"/>
    </xf>
    <xf numFmtId="165" fontId="5" fillId="0" borderId="0" xfId="1" applyFill="1" applyBorder="1" applyAlignment="1"/>
    <xf numFmtId="166" fontId="5" fillId="0" borderId="0" xfId="3" applyNumberForma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/>
    <xf numFmtId="167" fontId="5" fillId="0" borderId="0" xfId="3" applyNumberFormat="1" applyFill="1" applyBorder="1" applyAlignment="1">
      <alignment horizontal="center"/>
    </xf>
    <xf numFmtId="165" fontId="5" fillId="0" borderId="0" xfId="3" applyFill="1" applyBorder="1"/>
    <xf numFmtId="0" fontId="3" fillId="0" borderId="0" xfId="4" applyFill="1" applyBorder="1"/>
    <xf numFmtId="166" fontId="5" fillId="0" borderId="49" xfId="1" applyNumberFormat="1" applyFill="1" applyBorder="1" applyAlignment="1"/>
    <xf numFmtId="167" fontId="5" fillId="0" borderId="52" xfId="1" applyNumberFormat="1" applyBorder="1" applyAlignment="1">
      <alignment horizontal="center"/>
    </xf>
    <xf numFmtId="0" fontId="5" fillId="0" borderId="53" xfId="0" applyFont="1" applyBorder="1"/>
    <xf numFmtId="167" fontId="5" fillId="0" borderId="28" xfId="1" applyNumberFormat="1" applyBorder="1" applyAlignment="1">
      <alignment horizontal="center"/>
    </xf>
    <xf numFmtId="167" fontId="5" fillId="0" borderId="54" xfId="1" applyNumberFormat="1" applyBorder="1" applyAlignment="1">
      <alignment horizontal="center"/>
    </xf>
    <xf numFmtId="167" fontId="5" fillId="0" borderId="32" xfId="1" applyNumberFormat="1" applyBorder="1" applyAlignment="1">
      <alignment horizontal="center"/>
    </xf>
    <xf numFmtId="166" fontId="5" fillId="0" borderId="53" xfId="1" applyNumberFormat="1" applyFill="1" applyBorder="1" applyAlignment="1"/>
    <xf numFmtId="167" fontId="5" fillId="0" borderId="55" xfId="1" applyNumberFormat="1" applyBorder="1" applyAlignment="1">
      <alignment horizontal="center"/>
    </xf>
    <xf numFmtId="0" fontId="5" fillId="0" borderId="0" xfId="2" applyFill="1" applyBorder="1" applyAlignment="1">
      <alignment horizontal="center"/>
    </xf>
    <xf numFmtId="166" fontId="4" fillId="0" borderId="0" xfId="3" applyNumberFormat="1" applyFont="1" applyFill="1" applyBorder="1"/>
    <xf numFmtId="0" fontId="4" fillId="0" borderId="0" xfId="2" applyFont="1" applyFill="1" applyBorder="1" applyAlignment="1">
      <alignment horizontal="center"/>
    </xf>
    <xf numFmtId="165" fontId="4" fillId="0" borderId="0" xfId="3" applyFont="1" applyFill="1" applyBorder="1" applyAlignment="1">
      <alignment horizontal="center"/>
    </xf>
    <xf numFmtId="165" fontId="4" fillId="0" borderId="0" xfId="3" applyFont="1" applyFill="1" applyBorder="1"/>
    <xf numFmtId="165" fontId="4" fillId="0" borderId="0" xfId="3" applyNumberFormat="1" applyFont="1" applyFill="1" applyBorder="1"/>
    <xf numFmtId="0" fontId="8" fillId="0" borderId="0" xfId="4" applyFont="1" applyFill="1" applyBorder="1" applyAlignment="1"/>
    <xf numFmtId="169" fontId="0" fillId="0" borderId="0" xfId="0" applyNumberFormat="1" applyFill="1" applyBorder="1"/>
    <xf numFmtId="0" fontId="0" fillId="0" borderId="0" xfId="0" applyFill="1" applyBorder="1" applyAlignment="1"/>
    <xf numFmtId="0" fontId="5" fillId="0" borderId="56" xfId="0" applyFont="1" applyBorder="1"/>
    <xf numFmtId="166" fontId="5" fillId="0" borderId="56" xfId="1" applyNumberFormat="1" applyFill="1" applyBorder="1" applyAlignment="1"/>
    <xf numFmtId="167" fontId="5" fillId="0" borderId="57" xfId="1" applyNumberFormat="1" applyBorder="1" applyAlignment="1">
      <alignment horizontal="center"/>
    </xf>
    <xf numFmtId="165" fontId="4" fillId="5" borderId="40" xfId="1" applyFont="1" applyFill="1" applyBorder="1" applyAlignment="1">
      <alignment horizontal="center"/>
    </xf>
    <xf numFmtId="165" fontId="4" fillId="5" borderId="37" xfId="1" applyNumberFormat="1" applyFont="1" applyFill="1" applyBorder="1"/>
    <xf numFmtId="165" fontId="4" fillId="5" borderId="38" xfId="1" applyFont="1" applyFill="1" applyBorder="1" applyAlignment="1">
      <alignment horizontal="center"/>
    </xf>
    <xf numFmtId="0" fontId="7" fillId="0" borderId="43" xfId="0" applyFont="1" applyFill="1" applyBorder="1"/>
    <xf numFmtId="0" fontId="5" fillId="0" borderId="43" xfId="0" applyFont="1" applyFill="1" applyBorder="1" applyAlignment="1">
      <alignment horizontal="center"/>
    </xf>
    <xf numFmtId="0" fontId="0" fillId="0" borderId="43" xfId="0" applyBorder="1"/>
    <xf numFmtId="0" fontId="0" fillId="3" borderId="43" xfId="0" applyFill="1" applyBorder="1"/>
    <xf numFmtId="166" fontId="5" fillId="0" borderId="43" xfId="1" applyNumberForma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167" fontId="5" fillId="0" borderId="43" xfId="1" applyNumberFormat="1" applyBorder="1" applyAlignment="1">
      <alignment horizontal="center"/>
    </xf>
    <xf numFmtId="165" fontId="5" fillId="0" borderId="58" xfId="1" applyBorder="1" applyAlignment="1">
      <alignment horizontal="center"/>
    </xf>
    <xf numFmtId="0" fontId="7" fillId="0" borderId="5" xfId="0" applyFont="1" applyFill="1" applyBorder="1"/>
    <xf numFmtId="0" fontId="5" fillId="0" borderId="0" xfId="0" applyFont="1" applyBorder="1" applyAlignment="1">
      <alignment horizontal="center"/>
    </xf>
    <xf numFmtId="167" fontId="5" fillId="0" borderId="0" xfId="1" applyNumberFormat="1" applyBorder="1" applyAlignment="1">
      <alignment horizontal="center"/>
    </xf>
    <xf numFmtId="165" fontId="5" fillId="0" borderId="0" xfId="1" applyBorder="1" applyAlignment="1">
      <alignment horizontal="center"/>
    </xf>
    <xf numFmtId="0" fontId="5" fillId="0" borderId="28" xfId="0" applyFont="1" applyBorder="1" applyAlignment="1">
      <alignment horizontal="left"/>
    </xf>
    <xf numFmtId="165" fontId="5" fillId="0" borderId="30" xfId="1" applyBorder="1"/>
    <xf numFmtId="0" fontId="5" fillId="0" borderId="53" xfId="0" applyFont="1" applyBorder="1" applyAlignment="1">
      <alignment horizontal="left"/>
    </xf>
    <xf numFmtId="166" fontId="5" fillId="0" borderId="28" xfId="1" applyNumberFormat="1" applyFill="1" applyBorder="1"/>
    <xf numFmtId="0" fontId="5" fillId="0" borderId="0" xfId="0" applyFont="1" applyBorder="1"/>
    <xf numFmtId="165" fontId="5" fillId="0" borderId="0" xfId="1" applyBorder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6" fillId="4" borderId="4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67" fontId="5" fillId="0" borderId="60" xfId="1" applyNumberFormat="1" applyFont="1" applyFill="1" applyBorder="1" applyAlignment="1">
      <alignment horizontal="center"/>
    </xf>
    <xf numFmtId="165" fontId="5" fillId="0" borderId="61" xfId="1" applyFont="1" applyFill="1" applyBorder="1"/>
    <xf numFmtId="167" fontId="5" fillId="0" borderId="0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 vertical="center"/>
    </xf>
    <xf numFmtId="165" fontId="5" fillId="0" borderId="0" xfId="1" applyFont="1" applyFill="1" applyBorder="1"/>
    <xf numFmtId="170" fontId="5" fillId="0" borderId="0" xfId="1" applyNumberFormat="1" applyFont="1" applyFill="1" applyBorder="1"/>
    <xf numFmtId="165" fontId="4" fillId="0" borderId="0" xfId="1" applyFont="1" applyFill="1" applyBorder="1"/>
    <xf numFmtId="165" fontId="4" fillId="0" borderId="0" xfId="1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 vertical="top" wrapText="1"/>
    </xf>
    <xf numFmtId="0" fontId="6" fillId="4" borderId="47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166" fontId="5" fillId="0" borderId="62" xfId="5" applyNumberFormat="1" applyFont="1" applyFill="1" applyBorder="1"/>
    <xf numFmtId="0" fontId="5" fillId="0" borderId="63" xfId="0" applyFont="1" applyFill="1" applyBorder="1" applyAlignment="1">
      <alignment horizontal="center"/>
    </xf>
    <xf numFmtId="0" fontId="0" fillId="0" borderId="58" xfId="0" applyFill="1" applyBorder="1"/>
    <xf numFmtId="0" fontId="4" fillId="0" borderId="0" xfId="0" applyFont="1"/>
    <xf numFmtId="14" fontId="0" fillId="0" borderId="0" xfId="0" applyNumberFormat="1"/>
    <xf numFmtId="0" fontId="6" fillId="4" borderId="1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165" fontId="0" fillId="0" borderId="0" xfId="1" applyFont="1"/>
    <xf numFmtId="172" fontId="4" fillId="5" borderId="38" xfId="1" applyNumberFormat="1" applyFont="1" applyFill="1" applyBorder="1" applyAlignment="1">
      <alignment horizontal="right"/>
    </xf>
    <xf numFmtId="172" fontId="5" fillId="0" borderId="15" xfId="1" applyNumberFormat="1" applyFont="1" applyFill="1" applyBorder="1"/>
    <xf numFmtId="172" fontId="5" fillId="0" borderId="13" xfId="5" applyNumberFormat="1" applyFont="1" applyFill="1" applyBorder="1"/>
    <xf numFmtId="173" fontId="4" fillId="7" borderId="8" xfId="1" applyNumberFormat="1" applyFont="1" applyFill="1" applyBorder="1"/>
    <xf numFmtId="174" fontId="0" fillId="10" borderId="0" xfId="0" applyNumberFormat="1" applyFill="1"/>
    <xf numFmtId="0" fontId="10" fillId="11" borderId="0" xfId="6" applyFont="1" applyFill="1" applyAlignment="1" applyProtection="1">
      <alignment vertical="center"/>
    </xf>
    <xf numFmtId="0" fontId="11" fillId="12" borderId="65" xfId="6" applyFont="1" applyFill="1" applyBorder="1" applyAlignment="1" applyProtection="1">
      <alignment horizontal="center" vertical="center" wrapText="1"/>
      <protection locked="0"/>
    </xf>
    <xf numFmtId="0" fontId="9" fillId="0" borderId="0" xfId="6"/>
    <xf numFmtId="0" fontId="9" fillId="0" borderId="0" xfId="6" applyProtection="1"/>
    <xf numFmtId="0" fontId="11" fillId="0" borderId="64" xfId="6" applyFont="1" applyBorder="1" applyAlignment="1" applyProtection="1">
      <alignment vertical="center" wrapText="1"/>
    </xf>
    <xf numFmtId="173" fontId="11" fillId="0" borderId="64" xfId="7" applyNumberFormat="1" applyFont="1" applyBorder="1" applyAlignment="1" applyProtection="1">
      <alignment vertical="center"/>
      <protection hidden="1"/>
    </xf>
    <xf numFmtId="2" fontId="9" fillId="0" borderId="0" xfId="6" applyNumberFormat="1" applyProtection="1"/>
    <xf numFmtId="176" fontId="11" fillId="0" borderId="64" xfId="6" applyNumberFormat="1" applyFont="1" applyBorder="1" applyAlignment="1" applyProtection="1">
      <alignment horizontal="center" vertical="center"/>
      <protection hidden="1"/>
    </xf>
    <xf numFmtId="0" fontId="11" fillId="0" borderId="64" xfId="6" applyFont="1" applyBorder="1" applyAlignment="1" applyProtection="1">
      <alignment horizontal="center" vertical="center"/>
      <protection hidden="1"/>
    </xf>
    <xf numFmtId="175" fontId="9" fillId="0" borderId="0" xfId="6" applyNumberFormat="1" applyProtection="1"/>
    <xf numFmtId="174" fontId="9" fillId="0" borderId="0" xfId="6" applyNumberFormat="1" applyProtection="1"/>
    <xf numFmtId="0" fontId="11" fillId="0" borderId="0" xfId="6" applyFont="1" applyBorder="1" applyAlignment="1" applyProtection="1">
      <alignment vertical="center" wrapText="1"/>
    </xf>
    <xf numFmtId="0" fontId="11" fillId="0" borderId="0" xfId="6" applyFont="1" applyBorder="1" applyAlignment="1" applyProtection="1">
      <alignment horizontal="center" vertical="center"/>
      <protection hidden="1"/>
    </xf>
    <xf numFmtId="43" fontId="11" fillId="0" borderId="0" xfId="7" applyNumberFormat="1" applyFont="1" applyBorder="1" applyAlignment="1" applyProtection="1">
      <alignment vertical="center"/>
      <protection hidden="1"/>
    </xf>
    <xf numFmtId="177" fontId="9" fillId="3" borderId="71" xfId="6" applyNumberFormat="1" applyFill="1" applyBorder="1" applyAlignment="1" applyProtection="1">
      <alignment horizontal="right"/>
      <protection hidden="1"/>
    </xf>
    <xf numFmtId="0" fontId="12" fillId="0" borderId="0" xfId="8" applyFont="1" applyFill="1" applyBorder="1" applyAlignment="1">
      <alignment horizontal="left"/>
    </xf>
    <xf numFmtId="0" fontId="9" fillId="12" borderId="0" xfId="6" applyFill="1" applyProtection="1">
      <protection locked="0"/>
    </xf>
    <xf numFmtId="0" fontId="9" fillId="0" borderId="0" xfId="6" applyProtection="1">
      <protection locked="0"/>
    </xf>
    <xf numFmtId="168" fontId="0" fillId="0" borderId="0" xfId="7" applyFont="1" applyProtection="1"/>
    <xf numFmtId="0" fontId="4" fillId="5" borderId="40" xfId="0" applyFont="1" applyFill="1" applyBorder="1" applyAlignment="1">
      <alignment horizontal="center"/>
    </xf>
    <xf numFmtId="9" fontId="0" fillId="0" borderId="0" xfId="0" applyNumberFormat="1"/>
    <xf numFmtId="0" fontId="4" fillId="5" borderId="4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4" fillId="5" borderId="40" xfId="1" applyNumberFormat="1" applyFont="1" applyFill="1" applyBorder="1" applyAlignment="1">
      <alignment horizontal="center"/>
    </xf>
    <xf numFmtId="178" fontId="0" fillId="9" borderId="43" xfId="0" applyNumberFormat="1" applyFill="1" applyBorder="1"/>
    <xf numFmtId="0" fontId="14" fillId="0" borderId="0" xfId="0" applyFont="1" applyFill="1" applyBorder="1" applyAlignment="1" applyProtection="1">
      <alignment horizontal="center" vertical="top"/>
      <protection locked="0"/>
    </xf>
    <xf numFmtId="165" fontId="4" fillId="3" borderId="0" xfId="1" applyFont="1" applyFill="1"/>
    <xf numFmtId="171" fontId="0" fillId="3" borderId="0" xfId="0" applyNumberFormat="1" applyFill="1"/>
    <xf numFmtId="171" fontId="0" fillId="3" borderId="0" xfId="1" applyNumberFormat="1" applyFont="1" applyFill="1"/>
    <xf numFmtId="0" fontId="0" fillId="14" borderId="0" xfId="0" applyFill="1"/>
    <xf numFmtId="10" fontId="4" fillId="0" borderId="0" xfId="10" applyNumberFormat="1" applyFont="1"/>
    <xf numFmtId="10" fontId="0" fillId="0" borderId="0" xfId="10" applyNumberFormat="1" applyFont="1"/>
    <xf numFmtId="171" fontId="0" fillId="13" borderId="0" xfId="0" applyNumberFormat="1" applyFill="1"/>
    <xf numFmtId="171" fontId="0" fillId="15" borderId="0" xfId="0" applyNumberFormat="1" applyFill="1"/>
    <xf numFmtId="14" fontId="0" fillId="0" borderId="0" xfId="0" applyNumberFormat="1" applyFill="1"/>
    <xf numFmtId="10" fontId="0" fillId="0" borderId="0" xfId="10" applyNumberFormat="1" applyFont="1" applyFill="1"/>
    <xf numFmtId="165" fontId="0" fillId="0" borderId="0" xfId="1" applyFont="1" applyFill="1"/>
    <xf numFmtId="165" fontId="0" fillId="3" borderId="0" xfId="1" applyFont="1" applyFill="1"/>
    <xf numFmtId="171" fontId="0" fillId="18" borderId="0" xfId="0" applyNumberFormat="1" applyFill="1"/>
    <xf numFmtId="0" fontId="0" fillId="18" borderId="0" xfId="0" applyFill="1"/>
    <xf numFmtId="171" fontId="0" fillId="19" borderId="0" xfId="0" applyNumberFormat="1" applyFill="1"/>
    <xf numFmtId="0" fontId="0" fillId="19" borderId="0" xfId="0" applyFill="1"/>
    <xf numFmtId="0" fontId="4" fillId="3" borderId="0" xfId="0" applyFont="1" applyFill="1" applyAlignment="1">
      <alignment horizontal="center"/>
    </xf>
    <xf numFmtId="165" fontId="4" fillId="3" borderId="0" xfId="1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165" fontId="4" fillId="13" borderId="0" xfId="1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165" fontId="4" fillId="15" borderId="0" xfId="1" applyFont="1" applyFill="1" applyAlignment="1">
      <alignment horizontal="center"/>
    </xf>
    <xf numFmtId="165" fontId="4" fillId="16" borderId="0" xfId="1" applyFont="1" applyFill="1"/>
    <xf numFmtId="0" fontId="4" fillId="17" borderId="0" xfId="0" applyFont="1" applyFill="1"/>
    <xf numFmtId="14" fontId="4" fillId="0" borderId="0" xfId="0" applyNumberFormat="1" applyFont="1"/>
    <xf numFmtId="175" fontId="11" fillId="0" borderId="64" xfId="7" applyNumberFormat="1" applyFont="1" applyFill="1" applyBorder="1" applyAlignment="1" applyProtection="1">
      <alignment vertical="center"/>
      <protection locked="0" hidden="1"/>
    </xf>
    <xf numFmtId="174" fontId="11" fillId="0" borderId="64" xfId="6" applyNumberFormat="1" applyFont="1" applyFill="1" applyBorder="1" applyAlignment="1" applyProtection="1">
      <alignment horizontal="center" vertical="center"/>
      <protection locked="0" hidden="1"/>
    </xf>
    <xf numFmtId="174" fontId="11" fillId="0" borderId="64" xfId="6" applyNumberFormat="1" applyFont="1" applyFill="1" applyBorder="1" applyAlignment="1" applyProtection="1">
      <alignment horizontal="center" vertical="center"/>
      <protection hidden="1"/>
    </xf>
    <xf numFmtId="173" fontId="11" fillId="0" borderId="64" xfId="7" applyNumberFormat="1" applyFont="1" applyFill="1" applyBorder="1" applyAlignment="1" applyProtection="1">
      <alignment vertical="center"/>
      <protection hidden="1"/>
    </xf>
    <xf numFmtId="4" fontId="9" fillId="3" borderId="75" xfId="6" applyNumberForma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0" fillId="0" borderId="53" xfId="0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53" xfId="0" applyFont="1" applyFill="1" applyBorder="1"/>
    <xf numFmtId="167" fontId="5" fillId="0" borderId="54" xfId="1" applyNumberFormat="1" applyFill="1" applyBorder="1" applyAlignment="1">
      <alignment horizontal="center"/>
    </xf>
    <xf numFmtId="167" fontId="5" fillId="0" borderId="32" xfId="1" applyNumberFormat="1" applyFill="1" applyBorder="1" applyAlignment="1">
      <alignment horizontal="center"/>
    </xf>
    <xf numFmtId="167" fontId="5" fillId="0" borderId="30" xfId="1" applyNumberFormat="1" applyFill="1" applyBorder="1" applyAlignment="1">
      <alignment horizontal="center"/>
    </xf>
    <xf numFmtId="167" fontId="5" fillId="0" borderId="55" xfId="1" applyNumberFormat="1" applyFill="1" applyBorder="1" applyAlignment="1">
      <alignment horizontal="center"/>
    </xf>
    <xf numFmtId="165" fontId="5" fillId="0" borderId="30" xfId="1" applyFill="1" applyBorder="1"/>
    <xf numFmtId="0" fontId="5" fillId="0" borderId="53" xfId="0" applyFont="1" applyFill="1" applyBorder="1" applyAlignment="1">
      <alignment horizontal="left"/>
    </xf>
    <xf numFmtId="165" fontId="5" fillId="0" borderId="0" xfId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9" fontId="0" fillId="3" borderId="0" xfId="0" applyNumberFormat="1" applyFill="1"/>
    <xf numFmtId="9" fontId="0" fillId="0" borderId="0" xfId="10" applyFont="1"/>
    <xf numFmtId="0" fontId="17" fillId="21" borderId="0" xfId="6" applyFont="1" applyFill="1"/>
    <xf numFmtId="0" fontId="16" fillId="0" borderId="0" xfId="6" applyFont="1"/>
    <xf numFmtId="0" fontId="1" fillId="0" borderId="0" xfId="6" applyFont="1"/>
    <xf numFmtId="3" fontId="9" fillId="12" borderId="77" xfId="6" applyNumberFormat="1" applyFill="1" applyBorder="1" applyProtection="1">
      <protection locked="0"/>
    </xf>
    <xf numFmtId="0" fontId="9" fillId="12" borderId="77" xfId="6" applyFill="1" applyBorder="1" applyProtection="1">
      <protection locked="0"/>
    </xf>
    <xf numFmtId="0" fontId="9" fillId="0" borderId="0" xfId="6" applyFill="1"/>
    <xf numFmtId="0" fontId="9" fillId="0" borderId="0" xfId="6" applyFill="1" applyBorder="1" applyAlignment="1" applyProtection="1">
      <alignment horizontal="center"/>
      <protection locked="0"/>
    </xf>
    <xf numFmtId="0" fontId="18" fillId="12" borderId="77" xfId="6" applyFont="1" applyFill="1" applyBorder="1" applyAlignment="1" applyProtection="1">
      <alignment horizontal="right"/>
      <protection locked="0"/>
    </xf>
    <xf numFmtId="0" fontId="15" fillId="0" borderId="0" xfId="6" applyFont="1"/>
    <xf numFmtId="0" fontId="18" fillId="0" borderId="0" xfId="6" applyFont="1" applyAlignment="1">
      <alignment horizontal="right"/>
    </xf>
    <xf numFmtId="0" fontId="9" fillId="0" borderId="0" xfId="6" applyFill="1" applyBorder="1" applyProtection="1">
      <protection locked="0"/>
    </xf>
    <xf numFmtId="0" fontId="19" fillId="0" borderId="0" xfId="6" applyFont="1"/>
    <xf numFmtId="0" fontId="20" fillId="0" borderId="0" xfId="6" applyFont="1"/>
    <xf numFmtId="0" fontId="21" fillId="0" borderId="0" xfId="6" applyFont="1"/>
    <xf numFmtId="0" fontId="9" fillId="0" borderId="0" xfId="6" applyAlignment="1">
      <alignment horizontal="center"/>
    </xf>
    <xf numFmtId="14" fontId="9" fillId="0" borderId="0" xfId="6" applyNumberFormat="1" applyFill="1" applyBorder="1" applyAlignment="1" applyProtection="1">
      <alignment horizontal="center"/>
      <protection locked="0"/>
    </xf>
    <xf numFmtId="49" fontId="22" fillId="0" borderId="0" xfId="6" applyNumberFormat="1" applyFont="1" applyAlignment="1">
      <alignment horizontal="left" vertical="center"/>
    </xf>
    <xf numFmtId="49" fontId="22" fillId="0" borderId="0" xfId="6" applyNumberFormat="1" applyFont="1" applyAlignment="1">
      <alignment horizontal="center" vertical="center"/>
    </xf>
    <xf numFmtId="49" fontId="20" fillId="0" borderId="0" xfId="6" applyNumberFormat="1" applyFont="1" applyAlignment="1">
      <alignment horizontal="center"/>
    </xf>
    <xf numFmtId="49" fontId="16" fillId="0" borderId="0" xfId="6" applyNumberFormat="1" applyFont="1" applyAlignment="1">
      <alignment horizontal="center"/>
    </xf>
    <xf numFmtId="0" fontId="9" fillId="0" borderId="0" xfId="6" applyAlignment="1">
      <alignment horizontal="left" vertical="top" wrapText="1"/>
    </xf>
    <xf numFmtId="0" fontId="23" fillId="0" borderId="0" xfId="6" applyFont="1" applyAlignment="1">
      <alignment horizontal="right"/>
    </xf>
    <xf numFmtId="0" fontId="21" fillId="12" borderId="77" xfId="6" applyFont="1" applyFill="1" applyBorder="1" applyProtection="1">
      <protection locked="0"/>
    </xf>
    <xf numFmtId="0" fontId="24" fillId="0" borderId="0" xfId="6" applyFont="1"/>
    <xf numFmtId="0" fontId="27" fillId="0" borderId="0" xfId="6" applyFont="1"/>
    <xf numFmtId="0" fontId="28" fillId="22" borderId="0" xfId="0" applyFont="1" applyFill="1" applyBorder="1" applyAlignment="1" applyProtection="1">
      <alignment horizontal="center" vertical="top"/>
      <protection locked="0"/>
    </xf>
    <xf numFmtId="171" fontId="0" fillId="0" borderId="0" xfId="0" applyNumberFormat="1" applyFill="1"/>
    <xf numFmtId="165" fontId="5" fillId="0" borderId="63" xfId="5" applyNumberFormat="1" applyFont="1" applyFill="1" applyBorder="1" applyAlignment="1">
      <alignment horizontal="center"/>
    </xf>
    <xf numFmtId="167" fontId="5" fillId="0" borderId="63" xfId="5" applyNumberFormat="1" applyFont="1" applyFill="1" applyBorder="1" applyAlignment="1">
      <alignment horizontal="center"/>
    </xf>
    <xf numFmtId="179" fontId="0" fillId="3" borderId="0" xfId="0" applyNumberFormat="1" applyFill="1"/>
    <xf numFmtId="179" fontId="0" fillId="18" borderId="0" xfId="0" applyNumberFormat="1" applyFill="1"/>
    <xf numFmtId="179" fontId="0" fillId="19" borderId="0" xfId="0" applyNumberFormat="1" applyFill="1"/>
    <xf numFmtId="166" fontId="5" fillId="0" borderId="0" xfId="5" applyNumberFormat="1" applyFont="1" applyFill="1" applyBorder="1"/>
    <xf numFmtId="165" fontId="5" fillId="0" borderId="0" xfId="5" applyNumberFormat="1" applyFont="1" applyFill="1" applyBorder="1" applyAlignment="1">
      <alignment horizontal="center"/>
    </xf>
    <xf numFmtId="172" fontId="5" fillId="0" borderId="0" xfId="5" applyNumberFormat="1" applyFont="1" applyFill="1" applyBorder="1"/>
    <xf numFmtId="0" fontId="15" fillId="0" borderId="78" xfId="0" applyFont="1" applyFill="1" applyBorder="1" applyAlignment="1">
      <alignment horizontal="center" vertical="top" wrapText="1"/>
    </xf>
    <xf numFmtId="0" fontId="15" fillId="0" borderId="78" xfId="0" applyFont="1" applyFill="1" applyBorder="1" applyAlignment="1">
      <alignment vertical="top" wrapText="1"/>
    </xf>
    <xf numFmtId="14" fontId="15" fillId="0" borderId="78" xfId="0" applyNumberFormat="1" applyFont="1" applyFill="1" applyBorder="1" applyAlignment="1">
      <alignment vertical="top" wrapText="1"/>
    </xf>
    <xf numFmtId="0" fontId="15" fillId="0" borderId="78" xfId="0" applyFont="1" applyBorder="1" applyAlignment="1">
      <alignment vertical="top" wrapText="1"/>
    </xf>
    <xf numFmtId="0" fontId="0" fillId="0" borderId="64" xfId="0" applyBorder="1"/>
    <xf numFmtId="14" fontId="0" fillId="0" borderId="64" xfId="0" applyNumberFormat="1" applyBorder="1"/>
    <xf numFmtId="166" fontId="0" fillId="0" borderId="64" xfId="1" applyNumberFormat="1" applyFont="1" applyBorder="1"/>
    <xf numFmtId="165" fontId="0" fillId="0" borderId="64" xfId="1" applyFont="1" applyBorder="1"/>
    <xf numFmtId="0" fontId="5" fillId="0" borderId="64" xfId="0" applyFont="1" applyBorder="1"/>
    <xf numFmtId="0" fontId="15" fillId="3" borderId="78" xfId="0" applyFont="1" applyFill="1" applyBorder="1" applyAlignment="1">
      <alignment vertical="top" wrapText="1"/>
    </xf>
    <xf numFmtId="0" fontId="15" fillId="14" borderId="78" xfId="0" applyFont="1" applyFill="1" applyBorder="1" applyAlignment="1">
      <alignment vertical="top" wrapText="1"/>
    </xf>
    <xf numFmtId="0" fontId="29" fillId="14" borderId="78" xfId="0" applyFont="1" applyFill="1" applyBorder="1" applyAlignment="1">
      <alignment vertical="top" wrapText="1"/>
    </xf>
    <xf numFmtId="0" fontId="29" fillId="3" borderId="78" xfId="0" applyFont="1" applyFill="1" applyBorder="1" applyAlignment="1">
      <alignment vertical="top" wrapText="1"/>
    </xf>
    <xf numFmtId="169" fontId="7" fillId="0" borderId="18" xfId="0" applyNumberFormat="1" applyFont="1" applyFill="1" applyBorder="1"/>
    <xf numFmtId="0" fontId="15" fillId="0" borderId="66" xfId="0" applyFont="1" applyFill="1" applyBorder="1" applyAlignment="1">
      <alignment vertical="top" wrapText="1"/>
    </xf>
    <xf numFmtId="180" fontId="0" fillId="0" borderId="0" xfId="0" applyNumberFormat="1"/>
    <xf numFmtId="165" fontId="5" fillId="0" borderId="0" xfId="1" applyFont="1"/>
    <xf numFmtId="0" fontId="5" fillId="0" borderId="0" xfId="0" applyFont="1"/>
    <xf numFmtId="0" fontId="0" fillId="0" borderId="0" xfId="0" applyAlignment="1">
      <alignment horizontal="center"/>
    </xf>
    <xf numFmtId="1" fontId="0" fillId="0" borderId="64" xfId="0" applyNumberFormat="1" applyBorder="1"/>
    <xf numFmtId="170" fontId="0" fillId="0" borderId="0" xfId="1" applyNumberFormat="1" applyFont="1"/>
    <xf numFmtId="170" fontId="0" fillId="14" borderId="0" xfId="1" applyNumberFormat="1" applyFont="1" applyFill="1"/>
    <xf numFmtId="3" fontId="0" fillId="0" borderId="64" xfId="0" applyNumberFormat="1" applyBorder="1"/>
    <xf numFmtId="166" fontId="0" fillId="14" borderId="64" xfId="1" applyNumberFormat="1" applyFont="1" applyFill="1" applyBorder="1"/>
    <xf numFmtId="166" fontId="7" fillId="14" borderId="64" xfId="1" applyNumberFormat="1" applyFont="1" applyFill="1" applyBorder="1"/>
    <xf numFmtId="166" fontId="0" fillId="3" borderId="64" xfId="1" applyNumberFormat="1" applyFont="1" applyFill="1" applyBorder="1"/>
    <xf numFmtId="166" fontId="30" fillId="3" borderId="64" xfId="1" applyNumberFormat="1" applyFont="1" applyFill="1" applyBorder="1"/>
    <xf numFmtId="165" fontId="0" fillId="0" borderId="64" xfId="0" applyNumberFormat="1" applyFill="1" applyBorder="1"/>
    <xf numFmtId="166" fontId="0" fillId="0" borderId="64" xfId="1" applyNumberFormat="1" applyFont="1" applyFill="1" applyBorder="1"/>
    <xf numFmtId="165" fontId="9" fillId="0" borderId="0" xfId="1" applyFont="1"/>
    <xf numFmtId="168" fontId="9" fillId="0" borderId="0" xfId="6" applyNumberFormat="1" applyProtection="1"/>
    <xf numFmtId="4" fontId="9" fillId="0" borderId="0" xfId="6" applyNumberFormat="1" applyFill="1" applyBorder="1" applyAlignment="1" applyProtection="1">
      <alignment horizontal="right"/>
      <protection hidden="1"/>
    </xf>
    <xf numFmtId="0" fontId="9" fillId="0" borderId="0" xfId="6" applyFill="1" applyProtection="1"/>
    <xf numFmtId="174" fontId="9" fillId="0" borderId="0" xfId="6" applyNumberFormat="1" applyFill="1" applyProtection="1"/>
    <xf numFmtId="0" fontId="12" fillId="0" borderId="0" xfId="8" applyFont="1" applyFill="1" applyBorder="1" applyAlignment="1">
      <alignment horizontal="left" vertical="center"/>
    </xf>
    <xf numFmtId="173" fontId="31" fillId="18" borderId="79" xfId="7" applyNumberFormat="1" applyFont="1" applyFill="1" applyBorder="1" applyAlignment="1" applyProtection="1">
      <alignment horizontal="center" vertical="center"/>
      <protection hidden="1"/>
    </xf>
    <xf numFmtId="173" fontId="31" fillId="18" borderId="46" xfId="7" applyNumberFormat="1" applyFont="1" applyFill="1" applyBorder="1" applyAlignment="1" applyProtection="1">
      <alignment horizontal="center" vertical="center"/>
      <protection hidden="1"/>
    </xf>
    <xf numFmtId="0" fontId="12" fillId="18" borderId="82" xfId="8" applyFont="1" applyFill="1" applyBorder="1" applyAlignment="1">
      <alignment horizontal="left" vertical="center" wrapText="1"/>
    </xf>
    <xf numFmtId="0" fontId="12" fillId="18" borderId="83" xfId="8" applyFont="1" applyFill="1" applyBorder="1" applyAlignment="1">
      <alignment horizontal="left" vertical="center" wrapText="1"/>
    </xf>
    <xf numFmtId="173" fontId="31" fillId="18" borderId="81" xfId="7" applyNumberFormat="1" applyFont="1" applyFill="1" applyBorder="1" applyAlignment="1" applyProtection="1">
      <alignment horizontal="center" vertical="center"/>
      <protection hidden="1"/>
    </xf>
    <xf numFmtId="173" fontId="31" fillId="18" borderId="80" xfId="7" applyNumberFormat="1" applyFont="1" applyFill="1" applyBorder="1" applyAlignment="1" applyProtection="1">
      <alignment horizontal="center" vertical="center"/>
      <protection hidden="1"/>
    </xf>
    <xf numFmtId="14" fontId="0" fillId="0" borderId="64" xfId="0" applyNumberFormat="1" applyFill="1" applyBorder="1"/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top" wrapText="1"/>
    </xf>
    <xf numFmtId="0" fontId="26" fillId="0" borderId="0" xfId="6" applyFont="1" applyAlignment="1">
      <alignment horizontal="left" vertical="top" wrapText="1"/>
    </xf>
    <xf numFmtId="14" fontId="9" fillId="12" borderId="6" xfId="6" applyNumberFormat="1" applyFill="1" applyBorder="1" applyAlignment="1" applyProtection="1">
      <alignment horizontal="center"/>
      <protection locked="0"/>
    </xf>
    <xf numFmtId="0" fontId="9" fillId="12" borderId="7" xfId="6" applyFill="1" applyBorder="1" applyAlignment="1" applyProtection="1">
      <alignment horizontal="center"/>
      <protection locked="0"/>
    </xf>
    <xf numFmtId="0" fontId="9" fillId="12" borderId="8" xfId="6" applyFill="1" applyBorder="1" applyAlignment="1" applyProtection="1">
      <alignment horizontal="center"/>
      <protection locked="0"/>
    </xf>
    <xf numFmtId="0" fontId="20" fillId="0" borderId="0" xfId="6" applyFont="1" applyAlignment="1">
      <alignment horizontal="center"/>
    </xf>
    <xf numFmtId="0" fontId="21" fillId="0" borderId="0" xfId="6" applyFont="1" applyAlignment="1">
      <alignment horizontal="left"/>
    </xf>
    <xf numFmtId="0" fontId="9" fillId="12" borderId="6" xfId="6" applyFill="1" applyBorder="1" applyAlignment="1" applyProtection="1">
      <alignment horizontal="center"/>
      <protection locked="0"/>
    </xf>
    <xf numFmtId="0" fontId="16" fillId="20" borderId="6" xfId="6" applyFont="1" applyFill="1" applyBorder="1" applyAlignment="1">
      <alignment horizontal="center" vertical="center" wrapText="1"/>
    </xf>
    <xf numFmtId="0" fontId="16" fillId="20" borderId="7" xfId="6" applyFont="1" applyFill="1" applyBorder="1" applyAlignment="1">
      <alignment horizontal="center" vertical="center" wrapText="1"/>
    </xf>
    <xf numFmtId="0" fontId="16" fillId="20" borderId="8" xfId="6" applyFont="1" applyFill="1" applyBorder="1" applyAlignment="1">
      <alignment horizontal="center" vertical="center" wrapText="1"/>
    </xf>
    <xf numFmtId="0" fontId="10" fillId="8" borderId="1" xfId="6" applyFont="1" applyFill="1" applyBorder="1" applyAlignment="1" applyProtection="1">
      <alignment horizontal="center" vertical="center" wrapText="1"/>
    </xf>
    <xf numFmtId="0" fontId="10" fillId="8" borderId="2" xfId="6" applyFont="1" applyFill="1" applyBorder="1" applyAlignment="1" applyProtection="1">
      <alignment horizontal="center" vertical="center" wrapText="1"/>
    </xf>
    <xf numFmtId="0" fontId="10" fillId="8" borderId="3" xfId="6" applyFont="1" applyFill="1" applyBorder="1" applyAlignment="1" applyProtection="1">
      <alignment horizontal="center" vertical="center" wrapText="1"/>
    </xf>
    <xf numFmtId="0" fontId="11" fillId="12" borderId="65" xfId="6" applyFont="1" applyFill="1" applyBorder="1" applyAlignment="1" applyProtection="1">
      <alignment vertical="center" wrapText="1"/>
      <protection locked="0"/>
    </xf>
    <xf numFmtId="0" fontId="11" fillId="12" borderId="66" xfId="6" applyFont="1" applyFill="1" applyBorder="1" applyAlignment="1" applyProtection="1">
      <alignment vertical="center" wrapText="1"/>
      <protection locked="0"/>
    </xf>
    <xf numFmtId="0" fontId="11" fillId="12" borderId="67" xfId="6" applyFont="1" applyFill="1" applyBorder="1" applyAlignment="1" applyProtection="1">
      <alignment vertical="center" wrapText="1"/>
      <protection locked="0"/>
    </xf>
    <xf numFmtId="0" fontId="12" fillId="3" borderId="68" xfId="8" applyFont="1" applyFill="1" applyBorder="1" applyAlignment="1">
      <alignment horizontal="left"/>
    </xf>
    <xf numFmtId="0" fontId="12" fillId="3" borderId="69" xfId="8" applyFont="1" applyFill="1" applyBorder="1" applyAlignment="1">
      <alignment horizontal="left"/>
    </xf>
    <xf numFmtId="0" fontId="12" fillId="3" borderId="70" xfId="8" applyFont="1" applyFill="1" applyBorder="1" applyAlignment="1">
      <alignment horizontal="left"/>
    </xf>
    <xf numFmtId="0" fontId="12" fillId="3" borderId="72" xfId="8" applyFont="1" applyFill="1" applyBorder="1" applyAlignment="1">
      <alignment horizontal="left"/>
    </xf>
    <xf numFmtId="0" fontId="12" fillId="3" borderId="73" xfId="8" applyFont="1" applyFill="1" applyBorder="1" applyAlignment="1">
      <alignment horizontal="left"/>
    </xf>
    <xf numFmtId="0" fontId="12" fillId="3" borderId="74" xfId="8" applyFont="1" applyFill="1" applyBorder="1" applyAlignment="1">
      <alignment horizontal="left"/>
    </xf>
    <xf numFmtId="0" fontId="4" fillId="0" borderId="17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42" xfId="0" applyFont="1" applyFill="1" applyBorder="1" applyAlignment="1">
      <alignment horizontal="center" vertical="center" textRotation="90" wrapText="1"/>
    </xf>
    <xf numFmtId="0" fontId="4" fillId="4" borderId="44" xfId="0" applyFont="1" applyFill="1" applyBorder="1" applyAlignment="1">
      <alignment horizontal="center"/>
    </xf>
    <xf numFmtId="0" fontId="0" fillId="0" borderId="45" xfId="0" applyBorder="1"/>
    <xf numFmtId="0" fontId="0" fillId="0" borderId="59" xfId="0" applyBorder="1"/>
    <xf numFmtId="0" fontId="4" fillId="0" borderId="0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166" fontId="4" fillId="5" borderId="41" xfId="0" applyNumberFormat="1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0" borderId="4" xfId="0" applyFont="1" applyFill="1" applyBorder="1" applyAlignment="1">
      <alignment vertical="center" textRotation="90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6" fontId="5" fillId="0" borderId="6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166" fontId="5" fillId="0" borderId="7" xfId="1" applyNumberFormat="1" applyFont="1" applyFill="1" applyBorder="1" applyAlignment="1">
      <alignment horizontal="center"/>
    </xf>
    <xf numFmtId="166" fontId="5" fillId="0" borderId="16" xfId="1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wrapText="1"/>
    </xf>
  </cellXfs>
  <cellStyles count="11">
    <cellStyle name="=D:\WINNT\SYSTEM32\COMMAND.COM" xfId="9"/>
    <cellStyle name="Čiarka" xfId="1" builtinId="3"/>
    <cellStyle name="Čiarka 2" xfId="7"/>
    <cellStyle name="Čiarka 2 2" xfId="3"/>
    <cellStyle name="čiarky 2" xfId="5"/>
    <cellStyle name="Normálna" xfId="0" builtinId="0"/>
    <cellStyle name="Normálna 2" xfId="6"/>
    <cellStyle name="Normálna 2 2" xfId="8"/>
    <cellStyle name="Normálna 2 2 2" xfId="2"/>
    <cellStyle name="Normálna 3" xfId="4"/>
    <cellStyle name="Percentá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varkp/AppData/Local/Microsoft/Windows/INetCache/Content.Outlook/GQQQDRKQ/&#381;iados&#357;_SPP-D%20upravena%20Pol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ávateľ "/>
      <sheetName val="kompenzácia_distribucia_plyn_24"/>
      <sheetName val="Distribúcia 24 URSO"/>
      <sheetName val="Distribúcia 24 NV"/>
      <sheetName val="prekroc DMAX"/>
      <sheetName val="okres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zoomScale="115" zoomScaleNormal="115" workbookViewId="0">
      <selection activeCell="I13" sqref="I13"/>
    </sheetView>
  </sheetViews>
  <sheetFormatPr defaultColWidth="8.85546875" defaultRowHeight="15" x14ac:dyDescent="0.25"/>
  <cols>
    <col min="1" max="1" width="8.85546875" style="173"/>
    <col min="2" max="2" width="17.42578125" style="173" customWidth="1"/>
    <col min="3" max="3" width="17.5703125" style="173" customWidth="1"/>
    <col min="4" max="4" width="17.42578125" style="173" customWidth="1"/>
    <col min="5" max="5" width="18.5703125" style="173" customWidth="1"/>
    <col min="6" max="6" width="17.42578125" style="173" customWidth="1"/>
    <col min="7" max="7" width="18.42578125" style="173" customWidth="1"/>
    <col min="8" max="8" width="17.42578125" style="173" customWidth="1"/>
    <col min="9" max="9" width="8.85546875" style="173"/>
    <col min="10" max="10" width="17.42578125" style="173" customWidth="1"/>
    <col min="11" max="11" width="12.5703125" style="173" customWidth="1"/>
    <col min="12" max="16384" width="8.85546875" style="173"/>
  </cols>
  <sheetData>
    <row r="1" spans="1:6" ht="44.45" customHeight="1" thickBot="1" x14ac:dyDescent="0.3">
      <c r="B1" s="333" t="s">
        <v>474</v>
      </c>
      <c r="C1" s="334"/>
      <c r="D1" s="334"/>
      <c r="E1" s="334"/>
      <c r="F1" s="335"/>
    </row>
    <row r="2" spans="1:6" ht="24.95" customHeight="1" x14ac:dyDescent="0.25"/>
    <row r="3" spans="1:6" ht="18.75" x14ac:dyDescent="0.3">
      <c r="A3" s="247" t="s">
        <v>395</v>
      </c>
      <c r="B3" s="247"/>
      <c r="C3" s="247"/>
    </row>
    <row r="4" spans="1:6" x14ac:dyDescent="0.25">
      <c r="B4" s="248"/>
    </row>
    <row r="5" spans="1:6" ht="15.75" thickBot="1" x14ac:dyDescent="0.3">
      <c r="B5" s="249" t="s">
        <v>396</v>
      </c>
      <c r="D5" s="173" t="s">
        <v>397</v>
      </c>
      <c r="F5" s="173" t="s">
        <v>398</v>
      </c>
    </row>
    <row r="6" spans="1:6" ht="15" customHeight="1" thickBot="1" x14ac:dyDescent="0.3">
      <c r="B6" s="250"/>
      <c r="D6" s="251"/>
      <c r="F6" s="251"/>
    </row>
    <row r="7" spans="1:6" ht="15" customHeight="1" x14ac:dyDescent="0.25"/>
    <row r="8" spans="1:6" ht="15" customHeight="1" thickBot="1" x14ac:dyDescent="0.3">
      <c r="B8" s="173" t="s">
        <v>399</v>
      </c>
    </row>
    <row r="9" spans="1:6" ht="15" customHeight="1" thickBot="1" x14ac:dyDescent="0.3">
      <c r="B9" s="332"/>
      <c r="C9" s="328"/>
      <c r="D9" s="328"/>
      <c r="E9" s="328"/>
      <c r="F9" s="329"/>
    </row>
    <row r="10" spans="1:6" ht="15" customHeight="1" x14ac:dyDescent="0.25"/>
    <row r="11" spans="1:6" ht="15.75" thickBot="1" x14ac:dyDescent="0.3">
      <c r="B11" s="173" t="s">
        <v>400</v>
      </c>
    </row>
    <row r="12" spans="1:6" ht="15.75" thickBot="1" x14ac:dyDescent="0.3">
      <c r="B12" s="332"/>
      <c r="C12" s="328"/>
      <c r="D12" s="328"/>
      <c r="E12" s="328"/>
      <c r="F12" s="329"/>
    </row>
    <row r="13" spans="1:6" ht="15" customHeight="1" x14ac:dyDescent="0.25"/>
    <row r="14" spans="1:6" ht="15" customHeight="1" thickBot="1" x14ac:dyDescent="0.3">
      <c r="B14" s="173" t="s">
        <v>401</v>
      </c>
    </row>
    <row r="15" spans="1:6" ht="15" customHeight="1" thickBot="1" x14ac:dyDescent="0.3">
      <c r="B15" s="332"/>
      <c r="C15" s="328"/>
      <c r="D15" s="328"/>
      <c r="E15" s="328"/>
      <c r="F15" s="329"/>
    </row>
    <row r="16" spans="1:6" s="252" customFormat="1" ht="15" customHeight="1" x14ac:dyDescent="0.25">
      <c r="B16" s="253"/>
      <c r="C16" s="253"/>
      <c r="D16" s="253"/>
      <c r="E16" s="253"/>
      <c r="F16" s="253"/>
    </row>
    <row r="17" spans="2:6" x14ac:dyDescent="0.25">
      <c r="B17" s="173" t="s">
        <v>402</v>
      </c>
    </row>
    <row r="18" spans="2:6" ht="15.75" thickBot="1" x14ac:dyDescent="0.3">
      <c r="B18" s="173" t="s">
        <v>265</v>
      </c>
      <c r="D18" s="173" t="s">
        <v>403</v>
      </c>
      <c r="F18" s="173" t="s">
        <v>404</v>
      </c>
    </row>
    <row r="19" spans="2:6" ht="15.75" thickBot="1" x14ac:dyDescent="0.3">
      <c r="B19" s="251"/>
      <c r="D19" s="251"/>
      <c r="F19" s="251"/>
    </row>
    <row r="20" spans="2:6" ht="7.5" customHeight="1" x14ac:dyDescent="0.25"/>
    <row r="21" spans="2:6" ht="15.75" thickBot="1" x14ac:dyDescent="0.3">
      <c r="B21" s="173" t="s">
        <v>405</v>
      </c>
      <c r="D21" s="173" t="s">
        <v>406</v>
      </c>
      <c r="F21" s="173" t="s">
        <v>407</v>
      </c>
    </row>
    <row r="22" spans="2:6" ht="15.75" thickBot="1" x14ac:dyDescent="0.3">
      <c r="B22" s="251"/>
      <c r="D22" s="254"/>
      <c r="F22" s="251"/>
    </row>
    <row r="23" spans="2:6" ht="15" customHeight="1" x14ac:dyDescent="0.25"/>
    <row r="24" spans="2:6" x14ac:dyDescent="0.25">
      <c r="B24" s="173" t="s">
        <v>408</v>
      </c>
    </row>
    <row r="25" spans="2:6" ht="15.75" thickBot="1" x14ac:dyDescent="0.3">
      <c r="B25" s="173" t="s">
        <v>409</v>
      </c>
      <c r="D25" s="173" t="s">
        <v>410</v>
      </c>
    </row>
    <row r="26" spans="2:6" ht="15.75" thickBot="1" x14ac:dyDescent="0.3">
      <c r="B26" s="251"/>
      <c r="D26" s="251"/>
    </row>
    <row r="27" spans="2:6" ht="15.75" thickBot="1" x14ac:dyDescent="0.3"/>
    <row r="28" spans="2:6" ht="15.75" thickBot="1" x14ac:dyDescent="0.3">
      <c r="B28" s="251"/>
      <c r="D28" s="251"/>
    </row>
    <row r="29" spans="2:6" ht="15" customHeight="1" x14ac:dyDescent="0.25">
      <c r="B29" s="255"/>
      <c r="F29" s="256"/>
    </row>
    <row r="30" spans="2:6" ht="15.75" thickBot="1" x14ac:dyDescent="0.3">
      <c r="B30" s="249" t="s">
        <v>411</v>
      </c>
      <c r="F30" s="256"/>
    </row>
    <row r="31" spans="2:6" ht="15.75" thickBot="1" x14ac:dyDescent="0.3">
      <c r="B31" s="251"/>
      <c r="F31" s="256"/>
    </row>
    <row r="32" spans="2:6" ht="15" customHeight="1" x14ac:dyDescent="0.25"/>
    <row r="33" spans="1:8" ht="15.75" thickBot="1" x14ac:dyDescent="0.3">
      <c r="B33" s="173" t="s">
        <v>412</v>
      </c>
    </row>
    <row r="34" spans="1:8" ht="15.75" thickBot="1" x14ac:dyDescent="0.3">
      <c r="B34" s="332"/>
      <c r="C34" s="328"/>
      <c r="D34" s="328"/>
      <c r="E34" s="328"/>
      <c r="F34" s="329"/>
    </row>
    <row r="37" spans="1:8" x14ac:dyDescent="0.25">
      <c r="B37" s="173" t="s">
        <v>413</v>
      </c>
    </row>
    <row r="38" spans="1:8" ht="15.75" thickBot="1" x14ac:dyDescent="0.3">
      <c r="B38" s="173" t="s">
        <v>409</v>
      </c>
      <c r="D38" s="173" t="s">
        <v>410</v>
      </c>
    </row>
    <row r="39" spans="1:8" ht="15.75" thickBot="1" x14ac:dyDescent="0.3">
      <c r="B39" s="251"/>
      <c r="D39" s="251"/>
    </row>
    <row r="40" spans="1:8" x14ac:dyDescent="0.25">
      <c r="B40" s="257"/>
      <c r="C40" s="252"/>
      <c r="D40" s="257"/>
    </row>
    <row r="41" spans="1:8" ht="15.75" thickBot="1" x14ac:dyDescent="0.3">
      <c r="B41" s="249" t="s">
        <v>411</v>
      </c>
    </row>
    <row r="42" spans="1:8" ht="15.75" thickBot="1" x14ac:dyDescent="0.3">
      <c r="B42" s="251"/>
    </row>
    <row r="44" spans="1:8" ht="18.75" x14ac:dyDescent="0.3">
      <c r="A44" s="247" t="s">
        <v>414</v>
      </c>
      <c r="B44" s="247"/>
      <c r="C44" s="247"/>
      <c r="D44" s="247"/>
      <c r="E44" s="258"/>
      <c r="F44" s="258"/>
      <c r="G44" s="258"/>
      <c r="H44" s="258"/>
    </row>
    <row r="46" spans="1:8" ht="15.75" thickBot="1" x14ac:dyDescent="0.3">
      <c r="B46" s="248" t="s">
        <v>415</v>
      </c>
    </row>
    <row r="47" spans="1:8" ht="15.75" thickBot="1" x14ac:dyDescent="0.3">
      <c r="B47" s="332"/>
      <c r="C47" s="328"/>
      <c r="D47" s="328"/>
      <c r="E47" s="328"/>
      <c r="F47" s="329"/>
    </row>
    <row r="49" spans="1:6" ht="15.75" thickBot="1" x14ac:dyDescent="0.3">
      <c r="B49" s="259" t="s">
        <v>416</v>
      </c>
      <c r="C49" s="260"/>
      <c r="D49" s="260"/>
      <c r="E49" s="260"/>
      <c r="F49" s="260"/>
    </row>
    <row r="50" spans="1:6" ht="15.75" thickBot="1" x14ac:dyDescent="0.3">
      <c r="B50" s="327"/>
      <c r="C50" s="328"/>
      <c r="D50" s="328"/>
      <c r="E50" s="328"/>
      <c r="F50" s="329"/>
    </row>
    <row r="51" spans="1:6" x14ac:dyDescent="0.25">
      <c r="B51" s="261"/>
      <c r="C51" s="261"/>
      <c r="D51" s="261"/>
      <c r="E51" s="261"/>
      <c r="F51" s="261"/>
    </row>
    <row r="52" spans="1:6" ht="15.75" thickBot="1" x14ac:dyDescent="0.3">
      <c r="B52" s="248" t="s">
        <v>417</v>
      </c>
    </row>
    <row r="53" spans="1:6" ht="15.75" thickBot="1" x14ac:dyDescent="0.3">
      <c r="B53" s="332"/>
      <c r="C53" s="328"/>
      <c r="D53" s="328"/>
      <c r="E53" s="328"/>
      <c r="F53" s="329"/>
    </row>
    <row r="55" spans="1:6" ht="15.75" thickBot="1" x14ac:dyDescent="0.3">
      <c r="B55" s="259" t="s">
        <v>416</v>
      </c>
      <c r="C55" s="260"/>
      <c r="D55" s="260"/>
      <c r="E55" s="260"/>
      <c r="F55" s="260"/>
    </row>
    <row r="56" spans="1:6" ht="15.75" thickBot="1" x14ac:dyDescent="0.3">
      <c r="B56" s="327"/>
      <c r="C56" s="328"/>
      <c r="D56" s="328"/>
      <c r="E56" s="328"/>
      <c r="F56" s="329"/>
    </row>
    <row r="57" spans="1:6" x14ac:dyDescent="0.25">
      <c r="B57" s="262"/>
      <c r="C57" s="253"/>
      <c r="D57" s="253"/>
      <c r="E57" s="253"/>
      <c r="F57" s="253"/>
    </row>
    <row r="58" spans="1:6" ht="18.75" x14ac:dyDescent="0.3">
      <c r="A58" s="247" t="s">
        <v>418</v>
      </c>
      <c r="B58" s="247"/>
      <c r="C58" s="247"/>
      <c r="D58" s="247"/>
      <c r="E58" s="258"/>
      <c r="F58" s="258"/>
    </row>
    <row r="60" spans="1:6" ht="15.75" thickBot="1" x14ac:dyDescent="0.3">
      <c r="B60" s="248" t="s">
        <v>415</v>
      </c>
    </row>
    <row r="61" spans="1:6" ht="15.75" thickBot="1" x14ac:dyDescent="0.3">
      <c r="B61" s="332"/>
      <c r="C61" s="328"/>
      <c r="D61" s="328"/>
      <c r="E61" s="328"/>
      <c r="F61" s="329"/>
    </row>
    <row r="63" spans="1:6" ht="15.75" thickBot="1" x14ac:dyDescent="0.3">
      <c r="B63" s="259" t="s">
        <v>416</v>
      </c>
      <c r="C63" s="260"/>
      <c r="D63" s="260"/>
      <c r="E63" s="260"/>
      <c r="F63" s="260"/>
    </row>
    <row r="64" spans="1:6" ht="15.75" thickBot="1" x14ac:dyDescent="0.3">
      <c r="B64" s="327"/>
      <c r="C64" s="328"/>
      <c r="D64" s="328"/>
      <c r="E64" s="328"/>
      <c r="F64" s="329"/>
    </row>
    <row r="65" spans="2:12" x14ac:dyDescent="0.25">
      <c r="B65" s="261"/>
      <c r="C65" s="261"/>
      <c r="D65" s="261"/>
      <c r="E65" s="261"/>
      <c r="F65" s="261"/>
    </row>
    <row r="66" spans="2:12" ht="15.75" thickBot="1" x14ac:dyDescent="0.3">
      <c r="B66" s="248" t="s">
        <v>417</v>
      </c>
    </row>
    <row r="67" spans="2:12" ht="15.75" thickBot="1" x14ac:dyDescent="0.3">
      <c r="B67" s="332"/>
      <c r="C67" s="328"/>
      <c r="D67" s="328"/>
      <c r="E67" s="328"/>
      <c r="F67" s="329"/>
    </row>
    <row r="69" spans="2:12" ht="15.75" thickBot="1" x14ac:dyDescent="0.3">
      <c r="B69" s="259" t="s">
        <v>416</v>
      </c>
      <c r="C69" s="260"/>
      <c r="D69" s="260"/>
      <c r="E69" s="260"/>
      <c r="F69" s="260"/>
    </row>
    <row r="70" spans="2:12" ht="15.75" thickBot="1" x14ac:dyDescent="0.3">
      <c r="B70" s="327"/>
      <c r="C70" s="328"/>
      <c r="D70" s="328"/>
      <c r="E70" s="328"/>
      <c r="F70" s="329"/>
    </row>
    <row r="71" spans="2:12" x14ac:dyDescent="0.25">
      <c r="B71" s="262"/>
      <c r="C71" s="253"/>
      <c r="D71" s="253"/>
      <c r="E71" s="253"/>
      <c r="F71" s="253"/>
    </row>
    <row r="72" spans="2:12" x14ac:dyDescent="0.25">
      <c r="B72" s="262"/>
      <c r="C72" s="253"/>
      <c r="D72" s="253"/>
      <c r="E72" s="253"/>
      <c r="F72" s="253"/>
    </row>
    <row r="73" spans="2:12" x14ac:dyDescent="0.25">
      <c r="B73" s="260"/>
      <c r="C73" s="260"/>
      <c r="D73" s="260"/>
      <c r="E73" s="260"/>
      <c r="F73" s="260"/>
    </row>
    <row r="74" spans="2:12" ht="15.75" x14ac:dyDescent="0.25">
      <c r="B74" s="263" t="s">
        <v>419</v>
      </c>
      <c r="C74" s="264"/>
      <c r="D74" s="264"/>
      <c r="E74" s="264"/>
      <c r="F74" s="265"/>
      <c r="G74" s="266"/>
      <c r="H74" s="266"/>
      <c r="I74" s="266"/>
      <c r="L74" s="267"/>
    </row>
    <row r="75" spans="2:12" ht="15.75" thickBot="1" x14ac:dyDescent="0.3">
      <c r="B75" s="260" t="s">
        <v>420</v>
      </c>
      <c r="C75" s="260"/>
      <c r="D75" s="260" t="s">
        <v>421</v>
      </c>
      <c r="E75" s="260"/>
      <c r="F75" s="268"/>
      <c r="L75" s="267"/>
    </row>
    <row r="76" spans="2:12" ht="15.75" thickBot="1" x14ac:dyDescent="0.3">
      <c r="B76" s="269"/>
      <c r="C76" s="260"/>
      <c r="D76" s="269"/>
      <c r="E76" s="260"/>
      <c r="F76" s="268"/>
      <c r="L76" s="267"/>
    </row>
    <row r="77" spans="2:12" x14ac:dyDescent="0.25">
      <c r="B77" s="270"/>
      <c r="C77" s="260"/>
      <c r="D77" s="260"/>
      <c r="E77" s="260"/>
      <c r="F77" s="268"/>
      <c r="L77" s="267"/>
    </row>
    <row r="78" spans="2:12" ht="15.75" thickBot="1" x14ac:dyDescent="0.3">
      <c r="B78" s="260" t="s">
        <v>422</v>
      </c>
      <c r="C78" s="260"/>
      <c r="D78" s="260" t="s">
        <v>423</v>
      </c>
      <c r="E78" s="260"/>
      <c r="F78" s="268"/>
      <c r="L78" s="267"/>
    </row>
    <row r="79" spans="2:12" ht="15.75" thickBot="1" x14ac:dyDescent="0.3">
      <c r="B79" s="269"/>
      <c r="C79" s="260"/>
      <c r="D79" s="269"/>
      <c r="E79" s="260"/>
      <c r="F79" s="268"/>
      <c r="L79" s="267"/>
    </row>
    <row r="80" spans="2:12" x14ac:dyDescent="0.25">
      <c r="B80" s="270"/>
      <c r="C80" s="260"/>
      <c r="D80" s="260"/>
      <c r="E80" s="260"/>
      <c r="F80" s="268"/>
      <c r="L80" s="267"/>
    </row>
    <row r="81" spans="2:12" ht="15.75" thickBot="1" x14ac:dyDescent="0.3">
      <c r="B81" s="260" t="s">
        <v>424</v>
      </c>
      <c r="C81" s="260"/>
      <c r="D81" s="260" t="s">
        <v>425</v>
      </c>
      <c r="E81" s="260"/>
      <c r="F81" s="268"/>
      <c r="L81" s="267"/>
    </row>
    <row r="82" spans="2:12" ht="15.75" thickBot="1" x14ac:dyDescent="0.3">
      <c r="B82" s="269"/>
      <c r="C82" s="260"/>
      <c r="D82" s="269"/>
      <c r="E82" s="260"/>
      <c r="F82" s="268"/>
      <c r="L82" s="267"/>
    </row>
    <row r="83" spans="2:12" x14ac:dyDescent="0.25">
      <c r="B83" s="270"/>
      <c r="C83" s="260"/>
      <c r="D83" s="260"/>
      <c r="E83" s="260"/>
      <c r="F83" s="268"/>
      <c r="L83" s="267"/>
    </row>
    <row r="84" spans="2:12" ht="15.75" thickBot="1" x14ac:dyDescent="0.3">
      <c r="B84" s="260" t="s">
        <v>426</v>
      </c>
      <c r="C84" s="260"/>
      <c r="D84" s="260" t="s">
        <v>427</v>
      </c>
      <c r="E84" s="260"/>
      <c r="F84" s="268"/>
      <c r="L84" s="267"/>
    </row>
    <row r="85" spans="2:12" ht="15.75" thickBot="1" x14ac:dyDescent="0.3">
      <c r="B85" s="269"/>
      <c r="C85" s="260"/>
      <c r="D85" s="269"/>
      <c r="E85" s="260"/>
      <c r="F85" s="268"/>
      <c r="L85" s="267"/>
    </row>
    <row r="86" spans="2:12" x14ac:dyDescent="0.25">
      <c r="B86" s="270"/>
      <c r="C86" s="260"/>
      <c r="D86" s="260"/>
      <c r="E86" s="260"/>
      <c r="F86" s="268"/>
      <c r="L86" s="267"/>
    </row>
    <row r="87" spans="2:12" ht="15.75" thickBot="1" x14ac:dyDescent="0.3">
      <c r="B87" s="260" t="s">
        <v>428</v>
      </c>
      <c r="C87" s="260"/>
      <c r="D87" s="260" t="s">
        <v>429</v>
      </c>
      <c r="E87" s="260"/>
      <c r="F87" s="268"/>
      <c r="L87" s="267"/>
    </row>
    <row r="88" spans="2:12" ht="15.75" thickBot="1" x14ac:dyDescent="0.3">
      <c r="B88" s="269"/>
      <c r="C88" s="260"/>
      <c r="D88" s="269"/>
      <c r="E88" s="260"/>
      <c r="F88" s="268"/>
      <c r="L88" s="267"/>
    </row>
    <row r="89" spans="2:12" x14ac:dyDescent="0.25">
      <c r="B89" s="270"/>
      <c r="C89" s="260"/>
      <c r="D89" s="260"/>
      <c r="E89" s="260"/>
      <c r="F89" s="268"/>
      <c r="L89" s="267"/>
    </row>
    <row r="90" spans="2:12" ht="15.75" thickBot="1" x14ac:dyDescent="0.3">
      <c r="B90" s="260" t="s">
        <v>430</v>
      </c>
      <c r="C90" s="260"/>
      <c r="D90" s="260" t="s">
        <v>431</v>
      </c>
      <c r="E90" s="260"/>
      <c r="F90" s="268"/>
      <c r="L90" s="267"/>
    </row>
    <row r="91" spans="2:12" ht="15.75" thickBot="1" x14ac:dyDescent="0.3">
      <c r="B91" s="269"/>
      <c r="C91" s="260"/>
      <c r="D91" s="269"/>
      <c r="E91" s="260"/>
      <c r="F91" s="268"/>
      <c r="L91" s="267"/>
    </row>
    <row r="92" spans="2:12" x14ac:dyDescent="0.25">
      <c r="B92" s="270"/>
      <c r="C92" s="260"/>
      <c r="D92" s="260"/>
      <c r="E92" s="260"/>
      <c r="F92" s="268"/>
      <c r="L92" s="267"/>
    </row>
    <row r="93" spans="2:12" ht="15.75" thickBot="1" x14ac:dyDescent="0.3">
      <c r="B93" s="260" t="s">
        <v>432</v>
      </c>
      <c r="C93" s="260"/>
      <c r="D93" s="260" t="s">
        <v>433</v>
      </c>
      <c r="E93" s="260"/>
      <c r="F93" s="268"/>
      <c r="L93" s="267"/>
    </row>
    <row r="94" spans="2:12" ht="15.75" thickBot="1" x14ac:dyDescent="0.3">
      <c r="B94" s="269"/>
      <c r="C94" s="260"/>
      <c r="D94" s="269"/>
      <c r="E94" s="260"/>
      <c r="F94" s="268"/>
      <c r="L94" s="267"/>
    </row>
    <row r="95" spans="2:12" x14ac:dyDescent="0.25">
      <c r="B95" s="270"/>
      <c r="C95" s="260"/>
      <c r="D95" s="260"/>
      <c r="E95" s="260"/>
      <c r="F95" s="268"/>
      <c r="L95" s="267"/>
    </row>
    <row r="96" spans="2:12" ht="15.75" thickBot="1" x14ac:dyDescent="0.3">
      <c r="B96" s="260" t="s">
        <v>434</v>
      </c>
      <c r="C96" s="260"/>
      <c r="D96" s="260" t="s">
        <v>435</v>
      </c>
      <c r="E96" s="260"/>
      <c r="F96" s="268"/>
      <c r="L96" s="267"/>
    </row>
    <row r="97" spans="2:12" ht="15.75" thickBot="1" x14ac:dyDescent="0.3">
      <c r="B97" s="269"/>
      <c r="C97" s="260"/>
      <c r="D97" s="269"/>
      <c r="E97" s="260"/>
      <c r="F97" s="268"/>
      <c r="L97" s="267"/>
    </row>
    <row r="98" spans="2:12" x14ac:dyDescent="0.25">
      <c r="B98" s="270"/>
      <c r="C98" s="260"/>
      <c r="D98" s="260"/>
      <c r="E98" s="260"/>
      <c r="F98" s="268"/>
      <c r="L98" s="267"/>
    </row>
    <row r="99" spans="2:12" ht="15.75" thickBot="1" x14ac:dyDescent="0.3">
      <c r="B99" s="260" t="s">
        <v>436</v>
      </c>
      <c r="C99" s="260"/>
      <c r="D99" s="260" t="s">
        <v>437</v>
      </c>
      <c r="E99" s="260"/>
      <c r="F99" s="268"/>
      <c r="L99" s="267"/>
    </row>
    <row r="100" spans="2:12" ht="15.75" thickBot="1" x14ac:dyDescent="0.3">
      <c r="B100" s="269"/>
      <c r="C100" s="260"/>
      <c r="D100" s="269"/>
      <c r="E100" s="260"/>
      <c r="F100" s="268"/>
      <c r="L100" s="267"/>
    </row>
    <row r="101" spans="2:12" x14ac:dyDescent="0.25">
      <c r="B101" s="270"/>
      <c r="C101" s="260"/>
      <c r="D101" s="260"/>
      <c r="E101" s="260"/>
      <c r="F101" s="268"/>
      <c r="L101" s="267"/>
    </row>
    <row r="102" spans="2:12" ht="15.75" thickBot="1" x14ac:dyDescent="0.3">
      <c r="B102" s="260" t="s">
        <v>438</v>
      </c>
      <c r="C102" s="260"/>
      <c r="D102" s="260" t="s">
        <v>439</v>
      </c>
      <c r="E102" s="260"/>
      <c r="F102" s="268"/>
      <c r="L102" s="267"/>
    </row>
    <row r="103" spans="2:12" ht="15.75" thickBot="1" x14ac:dyDescent="0.3">
      <c r="B103" s="269"/>
      <c r="C103" s="260"/>
      <c r="D103" s="269"/>
      <c r="E103" s="260"/>
      <c r="F103" s="268"/>
      <c r="L103" s="267"/>
    </row>
    <row r="104" spans="2:12" ht="24.95" customHeight="1" x14ac:dyDescent="0.25">
      <c r="B104" s="260"/>
      <c r="C104" s="260"/>
      <c r="D104" s="260"/>
      <c r="E104" s="260"/>
      <c r="F104" s="260"/>
    </row>
    <row r="105" spans="2:12" ht="15" customHeight="1" x14ac:dyDescent="0.25">
      <c r="B105" s="330" t="s">
        <v>440</v>
      </c>
      <c r="C105" s="330"/>
      <c r="D105" s="330"/>
      <c r="E105" s="330"/>
      <c r="F105" s="330"/>
    </row>
    <row r="106" spans="2:12" ht="45.95" customHeight="1" x14ac:dyDescent="0.25">
      <c r="B106" s="324" t="s">
        <v>441</v>
      </c>
      <c r="C106" s="324"/>
      <c r="D106" s="324"/>
      <c r="E106" s="324"/>
      <c r="F106" s="324"/>
      <c r="G106" s="187" t="s">
        <v>485</v>
      </c>
    </row>
    <row r="107" spans="2:12" ht="45.95" customHeight="1" x14ac:dyDescent="0.25">
      <c r="B107" s="324" t="s">
        <v>443</v>
      </c>
      <c r="C107" s="324"/>
      <c r="D107" s="324"/>
      <c r="E107" s="324"/>
      <c r="F107" s="324"/>
      <c r="G107" s="187" t="s">
        <v>485</v>
      </c>
    </row>
    <row r="108" spans="2:12" ht="45.95" customHeight="1" x14ac:dyDescent="0.25">
      <c r="B108" s="324" t="s">
        <v>444</v>
      </c>
      <c r="C108" s="324"/>
      <c r="D108" s="324"/>
      <c r="E108" s="324"/>
      <c r="F108" s="324"/>
      <c r="G108" s="187" t="s">
        <v>485</v>
      </c>
    </row>
    <row r="109" spans="2:12" ht="46.5" customHeight="1" x14ac:dyDescent="0.25">
      <c r="B109" s="324" t="s">
        <v>445</v>
      </c>
      <c r="C109" s="325"/>
      <c r="D109" s="325"/>
      <c r="E109" s="325"/>
      <c r="F109" s="325"/>
      <c r="G109" s="187" t="s">
        <v>485</v>
      </c>
    </row>
    <row r="110" spans="2:12" ht="46.5" customHeight="1" x14ac:dyDescent="0.25">
      <c r="B110" s="324" t="s">
        <v>446</v>
      </c>
      <c r="C110" s="324"/>
      <c r="D110" s="324"/>
      <c r="E110" s="324"/>
      <c r="F110" s="324"/>
      <c r="G110" s="187" t="s">
        <v>485</v>
      </c>
    </row>
    <row r="111" spans="2:12" ht="57" customHeight="1" x14ac:dyDescent="0.25">
      <c r="B111" s="324" t="s">
        <v>447</v>
      </c>
      <c r="C111" s="325"/>
      <c r="D111" s="325"/>
      <c r="E111" s="325"/>
      <c r="F111" s="325"/>
      <c r="G111" s="187" t="s">
        <v>485</v>
      </c>
    </row>
    <row r="112" spans="2:12" ht="57" customHeight="1" x14ac:dyDescent="0.25">
      <c r="B112" s="324" t="s">
        <v>448</v>
      </c>
      <c r="C112" s="325"/>
      <c r="D112" s="325"/>
      <c r="E112" s="325"/>
      <c r="F112" s="325"/>
      <c r="G112" s="187" t="s">
        <v>485</v>
      </c>
    </row>
    <row r="113" spans="2:7" ht="57" customHeight="1" x14ac:dyDescent="0.25">
      <c r="B113" s="324" t="s">
        <v>449</v>
      </c>
      <c r="C113" s="325"/>
      <c r="D113" s="325"/>
      <c r="E113" s="325"/>
      <c r="F113" s="325"/>
      <c r="G113" s="187" t="s">
        <v>442</v>
      </c>
    </row>
    <row r="114" spans="2:7" ht="44.25" customHeight="1" x14ac:dyDescent="0.25">
      <c r="B114" s="331" t="s">
        <v>450</v>
      </c>
      <c r="C114" s="331"/>
      <c r="D114" s="331"/>
      <c r="E114" s="331"/>
      <c r="F114" s="331"/>
      <c r="G114" s="187" t="s">
        <v>442</v>
      </c>
    </row>
    <row r="115" spans="2:7" ht="74.45" customHeight="1" x14ac:dyDescent="0.25">
      <c r="B115" s="324" t="s">
        <v>451</v>
      </c>
      <c r="C115" s="325"/>
      <c r="D115" s="325"/>
      <c r="E115" s="325"/>
      <c r="F115" s="325"/>
      <c r="G115" s="187" t="s">
        <v>485</v>
      </c>
    </row>
    <row r="116" spans="2:7" ht="33.950000000000003" customHeight="1" x14ac:dyDescent="0.25">
      <c r="B116" s="324" t="s">
        <v>452</v>
      </c>
      <c r="C116" s="325"/>
      <c r="D116" s="325"/>
      <c r="E116" s="325"/>
      <c r="F116" s="325"/>
      <c r="G116" s="187" t="s">
        <v>485</v>
      </c>
    </row>
    <row r="117" spans="2:7" ht="33.950000000000003" customHeight="1" x14ac:dyDescent="0.25">
      <c r="B117" s="326" t="s">
        <v>453</v>
      </c>
      <c r="C117" s="326"/>
      <c r="D117" s="326"/>
      <c r="E117" s="326"/>
      <c r="F117" s="326"/>
      <c r="G117" s="187" t="s">
        <v>485</v>
      </c>
    </row>
    <row r="118" spans="2:7" ht="35.25" customHeight="1" x14ac:dyDescent="0.25">
      <c r="B118" s="326" t="s">
        <v>454</v>
      </c>
      <c r="C118" s="326"/>
      <c r="D118" s="326"/>
      <c r="E118" s="326"/>
      <c r="F118" s="326"/>
      <c r="G118" s="187" t="s">
        <v>485</v>
      </c>
    </row>
    <row r="119" spans="2:7" ht="38.25" customHeight="1" x14ac:dyDescent="0.25">
      <c r="B119" s="326" t="s">
        <v>455</v>
      </c>
      <c r="C119" s="326"/>
      <c r="D119" s="326"/>
      <c r="E119" s="326"/>
      <c r="F119" s="326"/>
      <c r="G119" s="187" t="s">
        <v>485</v>
      </c>
    </row>
    <row r="120" spans="2:7" ht="40.5" customHeight="1" x14ac:dyDescent="0.25">
      <c r="B120" s="326" t="s">
        <v>456</v>
      </c>
      <c r="C120" s="326"/>
      <c r="D120" s="326"/>
      <c r="E120" s="326"/>
      <c r="F120" s="326"/>
      <c r="G120" s="187" t="s">
        <v>485</v>
      </c>
    </row>
    <row r="122" spans="2:7" x14ac:dyDescent="0.25">
      <c r="B122" s="271" t="str">
        <f>IF(AND(G115="ÁNO",G116="ÁNO",G117="ÁNO",G118="ÁNO",G119="ÁNO",G120="ÁNO",G109="ÁNO",G110="ÁNO",G111="ÁNO",G112="ÁNO",G113="ÁNO",G114="ÁNO",G108="ÁNO",G107="ÁNO",G106="ÁNO"),"","NIE SÚ VYPLNENÉ VŠETKY ČESTNÉ PREHLÁSENIA")</f>
        <v>NIE SÚ VYPLNENÉ VŠETKY ČESTNÉ PREHLÁSENIA</v>
      </c>
    </row>
    <row r="124" spans="2:7" x14ac:dyDescent="0.25">
      <c r="B124" s="271"/>
    </row>
  </sheetData>
  <sheetProtection algorithmName="SHA-512" hashValue="pLoAKx0geN8C1Kk7pNVf1BhHdP9h8kaZ+Y15b1ayws6Re6s/O3J69h94yAfbGb19KqzKZHiAUUlfmrhuLBeCPw==" saltValue="WwTKjR7V8zSmYI26pbD4pA==" spinCount="100000" sheet="1" objects="1" scenarios="1"/>
  <mergeCells count="29">
    <mergeCell ref="B67:F67"/>
    <mergeCell ref="B1:F1"/>
    <mergeCell ref="B9:F9"/>
    <mergeCell ref="B12:F12"/>
    <mergeCell ref="B15:F15"/>
    <mergeCell ref="B34:F34"/>
    <mergeCell ref="B47:F47"/>
    <mergeCell ref="B50:F50"/>
    <mergeCell ref="B53:F53"/>
    <mergeCell ref="B56:F56"/>
    <mergeCell ref="B61:F61"/>
    <mergeCell ref="B64:F64"/>
    <mergeCell ref="B115:F115"/>
    <mergeCell ref="B70:F70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6:F116"/>
    <mergeCell ref="B117:F117"/>
    <mergeCell ref="B118:F118"/>
    <mergeCell ref="B119:F119"/>
    <mergeCell ref="B120:F120"/>
  </mergeCells>
  <dataValidations disablePrompts="1" count="1">
    <dataValidation type="list" allowBlank="1" showInputMessage="1" showErrorMessage="1" prompt="ZVOLIŤ MOŽNOSŤ" sqref="G106:G120">
      <formula1>"Zvoliť možnosť, ÁNO, NIE"</formula1>
    </dataValidation>
  </dataValidations>
  <pageMargins left="0.7" right="0.7" top="0.75" bottom="0.75" header="0.3" footer="0.3"/>
  <pageSetup paperSize="9" scale="75" fitToHeight="3" orientation="portrait" r:id="rId1"/>
  <rowBreaks count="1" manualBreakCount="1">
    <brk id="104" max="6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'C:\Users\skvarkp\AppData\Local\Microsoft\Windows\INetCache\Content.Outlook\GQQQDRKQ\[Žiadosť_SPP-D upravena Polak.xlsx]okresy'!#REF!</xm:f>
          </x14:formula1>
          <xm:sqref>F22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8"/>
  <sheetViews>
    <sheetView topLeftCell="T1" workbookViewId="0">
      <selection activeCell="W17" sqref="W17"/>
    </sheetView>
  </sheetViews>
  <sheetFormatPr defaultRowHeight="12.75" x14ac:dyDescent="0.2"/>
  <cols>
    <col min="1" max="1" width="23.85546875" style="10" bestFit="1" customWidth="1"/>
    <col min="2" max="2" width="12.140625" style="10" bestFit="1" customWidth="1"/>
    <col min="3" max="3" width="13.140625" style="10" bestFit="1" customWidth="1"/>
    <col min="4" max="4" width="17.42578125" style="10" bestFit="1" customWidth="1"/>
    <col min="5" max="5" width="13.42578125" style="205" bestFit="1" customWidth="1"/>
    <col min="6" max="6" width="12.140625" style="10" bestFit="1" customWidth="1"/>
    <col min="7" max="7" width="19.140625" style="10" bestFit="1" customWidth="1"/>
    <col min="8" max="8" width="20" style="206" bestFit="1" customWidth="1"/>
    <col min="9" max="9" width="21.140625" style="10" bestFit="1" customWidth="1"/>
    <col min="10" max="10" width="5.85546875" style="10" bestFit="1" customWidth="1"/>
    <col min="11" max="11" width="24" style="10" bestFit="1" customWidth="1"/>
    <col min="12" max="12" width="21.85546875" style="10" bestFit="1" customWidth="1"/>
    <col min="13" max="13" width="28.5703125" style="10" bestFit="1" customWidth="1"/>
    <col min="14" max="14" width="29.85546875" style="10" bestFit="1" customWidth="1"/>
    <col min="15" max="15" width="13.140625" style="10" bestFit="1" customWidth="1"/>
    <col min="16" max="16" width="27.140625" style="10" bestFit="1" customWidth="1"/>
    <col min="17" max="17" width="31.42578125" style="6" customWidth="1"/>
    <col min="18" max="18" width="32.42578125" style="6" bestFit="1" customWidth="1"/>
    <col min="19" max="19" width="19.5703125" style="208" bestFit="1" customWidth="1"/>
    <col min="20" max="20" width="31.42578125" style="210" bestFit="1" customWidth="1"/>
    <col min="21" max="21" width="32.42578125" style="210" bestFit="1" customWidth="1"/>
    <col min="22" max="22" width="19.5703125" style="210" bestFit="1" customWidth="1"/>
    <col min="23" max="23" width="31.42578125" style="212" bestFit="1" customWidth="1"/>
    <col min="24" max="24" width="32.42578125" style="212" bestFit="1" customWidth="1"/>
    <col min="25" max="25" width="19.5703125" style="212" bestFit="1" customWidth="1"/>
    <col min="26" max="26" width="8.85546875" style="10"/>
  </cols>
  <sheetData>
    <row r="1" spans="1:26" ht="15" x14ac:dyDescent="0.2">
      <c r="A1" s="272" t="s">
        <v>465</v>
      </c>
      <c r="B1" s="272" t="s">
        <v>243</v>
      </c>
      <c r="C1" s="272" t="s">
        <v>272</v>
      </c>
      <c r="D1" s="272" t="s">
        <v>314</v>
      </c>
      <c r="E1" s="272" t="s">
        <v>457</v>
      </c>
      <c r="F1" s="272" t="s">
        <v>316</v>
      </c>
      <c r="G1" s="272" t="s">
        <v>458</v>
      </c>
      <c r="H1" s="272" t="s">
        <v>459</v>
      </c>
      <c r="I1" s="272" t="s">
        <v>460</v>
      </c>
      <c r="J1" s="272" t="s">
        <v>16</v>
      </c>
      <c r="K1" s="272" t="s">
        <v>276</v>
      </c>
      <c r="L1" s="272" t="s">
        <v>461</v>
      </c>
      <c r="M1" s="272" t="s">
        <v>462</v>
      </c>
      <c r="N1" s="272" t="s">
        <v>463</v>
      </c>
      <c r="O1" s="272" t="s">
        <v>464</v>
      </c>
      <c r="P1" s="272" t="s">
        <v>466</v>
      </c>
      <c r="Q1" s="213" t="s">
        <v>259</v>
      </c>
      <c r="R1" s="213" t="s">
        <v>260</v>
      </c>
      <c r="S1" s="214" t="s">
        <v>261</v>
      </c>
      <c r="T1" s="215" t="s">
        <v>377</v>
      </c>
      <c r="U1" s="215" t="s">
        <v>378</v>
      </c>
      <c r="V1" s="216" t="s">
        <v>379</v>
      </c>
      <c r="W1" s="217" t="s">
        <v>380</v>
      </c>
      <c r="X1" s="217" t="s">
        <v>381</v>
      </c>
      <c r="Y1" s="218" t="s">
        <v>382</v>
      </c>
      <c r="Z1"/>
    </row>
    <row r="2" spans="1:26" x14ac:dyDescent="0.2">
      <c r="A2" s="298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207"/>
      <c r="P2" s="273"/>
      <c r="Q2" s="276"/>
      <c r="R2" s="276"/>
      <c r="S2" s="276"/>
      <c r="T2" s="277"/>
      <c r="U2" s="277"/>
      <c r="V2" s="277"/>
      <c r="W2" s="278"/>
      <c r="X2" s="278"/>
      <c r="Y2" s="278"/>
      <c r="Z2"/>
    </row>
    <row r="3" spans="1:26" x14ac:dyDescent="0.2">
      <c r="A3"/>
      <c r="B3"/>
      <c r="C3"/>
      <c r="D3"/>
      <c r="E3" s="161"/>
      <c r="F3"/>
      <c r="G3"/>
      <c r="H3" s="202"/>
      <c r="I3"/>
      <c r="J3"/>
      <c r="K3"/>
      <c r="L3"/>
      <c r="M3"/>
      <c r="N3"/>
      <c r="O3" s="273"/>
      <c r="P3" s="273"/>
      <c r="Q3" s="198"/>
      <c r="R3" s="198"/>
      <c r="S3" s="199"/>
      <c r="T3" s="209"/>
      <c r="U3" s="209"/>
      <c r="V3" s="209"/>
      <c r="W3" s="211"/>
      <c r="X3" s="211"/>
      <c r="Y3" s="211"/>
      <c r="Z3"/>
    </row>
    <row r="4" spans="1:26" x14ac:dyDescent="0.2">
      <c r="A4"/>
      <c r="B4"/>
      <c r="C4"/>
      <c r="D4"/>
      <c r="E4" s="161"/>
      <c r="F4"/>
      <c r="G4"/>
      <c r="H4" s="202"/>
      <c r="I4"/>
      <c r="J4"/>
      <c r="K4"/>
      <c r="L4"/>
      <c r="M4"/>
      <c r="N4"/>
      <c r="O4" s="273"/>
      <c r="P4" s="273"/>
      <c r="Q4" s="198"/>
      <c r="R4" s="198"/>
      <c r="S4" s="199"/>
      <c r="T4" s="209"/>
      <c r="U4" s="209"/>
      <c r="V4" s="209"/>
      <c r="W4" s="211"/>
      <c r="X4" s="211"/>
      <c r="Y4" s="211"/>
      <c r="Z4"/>
    </row>
    <row r="5" spans="1:26" x14ac:dyDescent="0.2">
      <c r="A5"/>
      <c r="B5"/>
      <c r="C5"/>
      <c r="D5"/>
      <c r="E5" s="161"/>
      <c r="F5"/>
      <c r="G5"/>
      <c r="H5" s="202"/>
      <c r="I5"/>
      <c r="J5"/>
      <c r="K5"/>
      <c r="L5"/>
      <c r="M5"/>
      <c r="N5"/>
      <c r="O5" s="273"/>
      <c r="P5" s="273"/>
      <c r="Q5" s="198"/>
      <c r="R5" s="198"/>
      <c r="S5" s="199"/>
      <c r="T5" s="209"/>
      <c r="U5" s="209"/>
      <c r="V5" s="209"/>
      <c r="W5" s="211"/>
      <c r="X5" s="211"/>
      <c r="Y5" s="211"/>
      <c r="Z5"/>
    </row>
    <row r="6" spans="1:26" x14ac:dyDescent="0.2">
      <c r="A6"/>
      <c r="B6"/>
      <c r="C6"/>
      <c r="D6"/>
      <c r="E6" s="161"/>
      <c r="F6"/>
      <c r="G6"/>
      <c r="H6" s="202"/>
      <c r="I6"/>
      <c r="J6"/>
      <c r="K6"/>
      <c r="L6"/>
      <c r="M6"/>
      <c r="N6"/>
      <c r="O6" s="273"/>
      <c r="P6" s="273"/>
      <c r="Q6" s="198"/>
      <c r="R6" s="198"/>
      <c r="S6" s="199"/>
      <c r="T6" s="209"/>
      <c r="U6" s="209"/>
      <c r="V6" s="209"/>
      <c r="W6" s="211"/>
      <c r="X6" s="211"/>
      <c r="Y6" s="211"/>
      <c r="Z6"/>
    </row>
    <row r="7" spans="1:26" x14ac:dyDescent="0.2">
      <c r="A7"/>
      <c r="B7"/>
      <c r="C7"/>
      <c r="D7"/>
      <c r="E7" s="161"/>
      <c r="F7"/>
      <c r="G7"/>
      <c r="H7" s="202"/>
      <c r="I7"/>
      <c r="J7"/>
      <c r="K7"/>
      <c r="L7"/>
      <c r="M7"/>
      <c r="N7"/>
      <c r="O7" s="273"/>
      <c r="P7" s="273"/>
      <c r="Q7" s="198"/>
      <c r="R7" s="198"/>
      <c r="S7" s="199"/>
      <c r="T7" s="209"/>
      <c r="U7" s="209"/>
      <c r="V7" s="209"/>
      <c r="W7" s="211"/>
      <c r="X7" s="211"/>
      <c r="Y7" s="211"/>
      <c r="Z7"/>
    </row>
    <row r="8" spans="1:26" x14ac:dyDescent="0.2">
      <c r="A8"/>
      <c r="B8"/>
      <c r="C8"/>
      <c r="D8"/>
      <c r="E8" s="161"/>
      <c r="F8"/>
      <c r="G8"/>
      <c r="H8" s="202"/>
      <c r="I8"/>
      <c r="J8"/>
      <c r="K8"/>
      <c r="L8"/>
      <c r="M8"/>
      <c r="N8"/>
      <c r="O8" s="273"/>
      <c r="P8" s="273"/>
      <c r="Q8" s="198"/>
      <c r="R8" s="198"/>
      <c r="S8" s="199"/>
      <c r="T8" s="209"/>
      <c r="U8" s="209"/>
      <c r="V8" s="209"/>
      <c r="W8" s="211"/>
      <c r="X8" s="211"/>
      <c r="Y8" s="211"/>
      <c r="Z8"/>
    </row>
    <row r="9" spans="1:26" x14ac:dyDescent="0.2">
      <c r="A9"/>
      <c r="B9"/>
      <c r="C9"/>
      <c r="D9"/>
      <c r="E9" s="161"/>
      <c r="F9"/>
      <c r="G9"/>
      <c r="H9" s="202"/>
      <c r="I9"/>
      <c r="J9"/>
      <c r="K9"/>
      <c r="L9"/>
      <c r="M9"/>
      <c r="N9"/>
      <c r="O9" s="273"/>
      <c r="P9" s="273"/>
      <c r="Q9" s="198"/>
      <c r="R9" s="198"/>
      <c r="S9" s="199"/>
      <c r="T9" s="209"/>
      <c r="U9" s="209"/>
      <c r="V9" s="209"/>
      <c r="W9" s="211"/>
      <c r="X9" s="211"/>
      <c r="Y9" s="211"/>
      <c r="Z9"/>
    </row>
    <row r="10" spans="1:26" x14ac:dyDescent="0.2">
      <c r="A10"/>
      <c r="B10"/>
      <c r="C10"/>
      <c r="D10"/>
      <c r="E10" s="161"/>
      <c r="F10"/>
      <c r="G10"/>
      <c r="H10" s="202"/>
      <c r="I10"/>
      <c r="J10"/>
      <c r="K10"/>
      <c r="L10"/>
      <c r="M10"/>
      <c r="N10"/>
      <c r="O10" s="273"/>
      <c r="P10" s="273"/>
      <c r="Q10" s="198"/>
      <c r="R10" s="198"/>
      <c r="S10" s="199"/>
      <c r="T10" s="209"/>
      <c r="U10" s="209"/>
      <c r="V10" s="209"/>
      <c r="W10" s="211"/>
      <c r="X10" s="211"/>
      <c r="Y10" s="211"/>
      <c r="Z10"/>
    </row>
    <row r="11" spans="1:26" x14ac:dyDescent="0.2">
      <c r="A11"/>
      <c r="B11"/>
      <c r="C11"/>
      <c r="D11"/>
      <c r="E11" s="161"/>
      <c r="F11"/>
      <c r="G11"/>
      <c r="H11" s="202"/>
      <c r="I11"/>
      <c r="J11"/>
      <c r="K11"/>
      <c r="L11"/>
      <c r="M11"/>
      <c r="N11"/>
      <c r="O11" s="273"/>
      <c r="P11" s="273"/>
      <c r="Q11" s="198"/>
      <c r="R11" s="198"/>
      <c r="S11" s="199"/>
      <c r="T11" s="209"/>
      <c r="U11" s="209"/>
      <c r="V11" s="209"/>
      <c r="W11" s="211"/>
      <c r="X11" s="211"/>
      <c r="Y11" s="211"/>
      <c r="Z11"/>
    </row>
    <row r="12" spans="1:26" x14ac:dyDescent="0.2">
      <c r="A12"/>
      <c r="B12"/>
      <c r="C12"/>
      <c r="D12"/>
      <c r="E12" s="161"/>
      <c r="F12"/>
      <c r="G12"/>
      <c r="H12" s="202"/>
      <c r="I12"/>
      <c r="J12"/>
      <c r="K12"/>
      <c r="L12"/>
      <c r="M12"/>
      <c r="N12"/>
      <c r="O12" s="273"/>
      <c r="P12" s="273"/>
      <c r="Q12" s="198"/>
      <c r="R12" s="198"/>
      <c r="S12" s="199"/>
      <c r="T12" s="209"/>
      <c r="U12" s="209"/>
      <c r="V12" s="209"/>
      <c r="W12" s="211"/>
      <c r="X12" s="211"/>
      <c r="Y12" s="211"/>
      <c r="Z12"/>
    </row>
    <row r="13" spans="1:26" x14ac:dyDescent="0.2">
      <c r="A13"/>
      <c r="B13"/>
      <c r="C13"/>
      <c r="D13"/>
      <c r="E13" s="161"/>
      <c r="F13"/>
      <c r="G13"/>
      <c r="H13" s="202"/>
      <c r="I13"/>
      <c r="J13"/>
      <c r="K13"/>
      <c r="L13"/>
      <c r="M13"/>
      <c r="N13"/>
      <c r="O13" s="273"/>
      <c r="P13" s="273"/>
      <c r="Q13" s="198"/>
      <c r="R13" s="198"/>
      <c r="S13" s="199"/>
      <c r="T13" s="209"/>
      <c r="U13" s="209"/>
      <c r="V13" s="209"/>
      <c r="W13" s="211"/>
      <c r="X13" s="211"/>
      <c r="Y13" s="211"/>
      <c r="Z13"/>
    </row>
    <row r="14" spans="1:26" x14ac:dyDescent="0.2">
      <c r="A14"/>
      <c r="B14"/>
      <c r="C14"/>
      <c r="D14"/>
      <c r="E14" s="161"/>
      <c r="F14"/>
      <c r="G14"/>
      <c r="H14" s="202"/>
      <c r="I14"/>
      <c r="J14"/>
      <c r="K14"/>
      <c r="L14"/>
      <c r="M14"/>
      <c r="N14"/>
      <c r="O14" s="273"/>
      <c r="P14" s="273"/>
      <c r="Q14" s="198"/>
      <c r="R14" s="198"/>
      <c r="S14" s="199"/>
      <c r="T14" s="209"/>
      <c r="U14" s="209"/>
      <c r="V14" s="209"/>
      <c r="W14" s="211"/>
      <c r="X14" s="211"/>
      <c r="Y14" s="211"/>
      <c r="Z14"/>
    </row>
    <row r="15" spans="1:26" x14ac:dyDescent="0.2">
      <c r="A15"/>
      <c r="B15"/>
      <c r="C15"/>
      <c r="D15"/>
      <c r="E15" s="161"/>
      <c r="F15"/>
      <c r="G15"/>
      <c r="H15" s="202"/>
      <c r="I15"/>
      <c r="J15"/>
      <c r="K15"/>
      <c r="L15"/>
      <c r="M15"/>
      <c r="N15"/>
      <c r="O15" s="273"/>
      <c r="P15" s="273"/>
      <c r="Q15" s="198"/>
      <c r="R15" s="198"/>
      <c r="S15" s="199"/>
      <c r="T15" s="209"/>
      <c r="U15" s="209"/>
      <c r="V15" s="209"/>
      <c r="W15" s="211"/>
      <c r="X15" s="211"/>
      <c r="Y15" s="211"/>
      <c r="Z15"/>
    </row>
    <row r="16" spans="1:26" x14ac:dyDescent="0.2">
      <c r="A16"/>
      <c r="B16"/>
      <c r="C16"/>
      <c r="D16"/>
      <c r="E16" s="161"/>
      <c r="F16"/>
      <c r="G16"/>
      <c r="H16" s="202"/>
      <c r="I16"/>
      <c r="J16"/>
      <c r="K16"/>
      <c r="L16"/>
      <c r="M16"/>
      <c r="N16"/>
      <c r="O16" s="273"/>
      <c r="P16" s="273"/>
      <c r="Q16" s="198"/>
      <c r="R16" s="198"/>
      <c r="S16" s="199"/>
      <c r="T16" s="209"/>
      <c r="U16" s="209"/>
      <c r="V16" s="209"/>
      <c r="W16" s="211"/>
      <c r="X16" s="211"/>
      <c r="Y16" s="211"/>
      <c r="Z16"/>
    </row>
    <row r="17" spans="1:26" x14ac:dyDescent="0.2">
      <c r="A17"/>
      <c r="B17"/>
      <c r="C17"/>
      <c r="D17"/>
      <c r="E17" s="161"/>
      <c r="F17"/>
      <c r="G17"/>
      <c r="H17" s="202"/>
      <c r="I17"/>
      <c r="J17"/>
      <c r="K17"/>
      <c r="L17"/>
      <c r="M17"/>
      <c r="N17"/>
      <c r="O17" s="273"/>
      <c r="P17" s="273"/>
      <c r="Q17" s="198"/>
      <c r="R17" s="198"/>
      <c r="S17" s="199"/>
      <c r="T17" s="209"/>
      <c r="U17" s="209"/>
      <c r="V17" s="209"/>
      <c r="W17" s="211"/>
      <c r="X17" s="211"/>
      <c r="Y17" s="211"/>
      <c r="Z17"/>
    </row>
    <row r="18" spans="1:26" x14ac:dyDescent="0.2">
      <c r="A18"/>
      <c r="B18"/>
      <c r="C18"/>
      <c r="D18"/>
      <c r="E18" s="161"/>
      <c r="F18"/>
      <c r="G18"/>
      <c r="H18" s="202"/>
      <c r="I18"/>
      <c r="J18"/>
      <c r="K18"/>
      <c r="L18"/>
      <c r="M18"/>
      <c r="N18"/>
      <c r="O18" s="273"/>
      <c r="P18" s="273"/>
      <c r="Q18" s="198"/>
      <c r="R18" s="198"/>
      <c r="S18" s="199"/>
      <c r="T18" s="209"/>
      <c r="U18" s="209"/>
      <c r="V18" s="209"/>
      <c r="W18" s="211"/>
      <c r="X18" s="211"/>
      <c r="Y18" s="211"/>
      <c r="Z18"/>
    </row>
    <row r="19" spans="1:26" x14ac:dyDescent="0.2">
      <c r="A19"/>
      <c r="B19"/>
      <c r="C19"/>
      <c r="D19"/>
      <c r="E19" s="161"/>
      <c r="F19"/>
      <c r="G19"/>
      <c r="H19" s="202"/>
      <c r="I19"/>
      <c r="J19"/>
      <c r="K19"/>
      <c r="L19"/>
      <c r="M19"/>
      <c r="N19"/>
      <c r="O19" s="273"/>
      <c r="P19" s="273"/>
      <c r="Q19" s="198"/>
      <c r="R19" s="198"/>
      <c r="S19" s="199"/>
      <c r="T19" s="209"/>
      <c r="U19" s="209"/>
      <c r="V19" s="209"/>
      <c r="W19" s="211"/>
      <c r="X19" s="211"/>
      <c r="Y19" s="211"/>
      <c r="Z19"/>
    </row>
    <row r="20" spans="1:26" x14ac:dyDescent="0.2">
      <c r="A20"/>
      <c r="B20"/>
      <c r="C20"/>
      <c r="D20"/>
      <c r="E20" s="161"/>
      <c r="F20"/>
      <c r="G20"/>
      <c r="H20" s="202"/>
      <c r="I20"/>
      <c r="J20"/>
      <c r="K20"/>
      <c r="L20"/>
      <c r="M20"/>
      <c r="N20"/>
      <c r="O20" s="273"/>
      <c r="P20" s="273"/>
      <c r="Q20" s="198"/>
      <c r="R20" s="198"/>
      <c r="S20" s="199"/>
      <c r="T20" s="209"/>
      <c r="U20" s="209"/>
      <c r="V20" s="209"/>
      <c r="W20" s="211"/>
      <c r="X20" s="211"/>
      <c r="Y20" s="211"/>
      <c r="Z20"/>
    </row>
    <row r="21" spans="1:26" x14ac:dyDescent="0.2">
      <c r="A21"/>
      <c r="B21"/>
      <c r="C21"/>
      <c r="D21"/>
      <c r="E21" s="161"/>
      <c r="F21"/>
      <c r="G21"/>
      <c r="H21" s="202"/>
      <c r="I21"/>
      <c r="J21"/>
      <c r="K21"/>
      <c r="L21"/>
      <c r="M21"/>
      <c r="N21"/>
      <c r="O21" s="273"/>
      <c r="P21" s="273"/>
      <c r="Q21" s="198"/>
      <c r="R21" s="198"/>
      <c r="S21" s="199"/>
      <c r="T21" s="209"/>
      <c r="U21" s="209"/>
      <c r="V21" s="209"/>
      <c r="W21" s="211"/>
      <c r="X21" s="211"/>
      <c r="Y21" s="211"/>
      <c r="Z21"/>
    </row>
    <row r="22" spans="1:26" x14ac:dyDescent="0.2">
      <c r="A22"/>
      <c r="B22"/>
      <c r="C22"/>
      <c r="D22"/>
      <c r="E22" s="161"/>
      <c r="F22"/>
      <c r="G22"/>
      <c r="H22" s="202"/>
      <c r="I22"/>
      <c r="J22"/>
      <c r="K22"/>
      <c r="L22"/>
      <c r="M22"/>
      <c r="N22"/>
      <c r="O22" s="273"/>
      <c r="P22" s="273"/>
      <c r="Q22" s="198"/>
      <c r="R22" s="198"/>
      <c r="S22" s="199"/>
      <c r="T22" s="209"/>
      <c r="U22" s="209"/>
      <c r="V22" s="209"/>
      <c r="W22" s="211"/>
      <c r="X22" s="211"/>
      <c r="Y22" s="211"/>
      <c r="Z22"/>
    </row>
    <row r="23" spans="1:26" x14ac:dyDescent="0.2">
      <c r="A23"/>
      <c r="B23"/>
      <c r="C23"/>
      <c r="D23"/>
      <c r="E23" s="161"/>
      <c r="F23"/>
      <c r="G23"/>
      <c r="H23" s="202"/>
      <c r="I23"/>
      <c r="J23"/>
      <c r="K23"/>
      <c r="L23"/>
      <c r="M23"/>
      <c r="N23"/>
      <c r="O23" s="273"/>
      <c r="P23" s="273"/>
      <c r="Q23" s="198"/>
      <c r="R23" s="198"/>
      <c r="S23" s="199"/>
      <c r="T23" s="209"/>
      <c r="U23" s="209"/>
      <c r="V23" s="209"/>
      <c r="W23" s="211"/>
      <c r="X23" s="211"/>
      <c r="Y23" s="211"/>
      <c r="Z23"/>
    </row>
    <row r="24" spans="1:26" x14ac:dyDescent="0.2">
      <c r="A24"/>
      <c r="B24"/>
      <c r="C24"/>
      <c r="D24"/>
      <c r="E24" s="161"/>
      <c r="F24"/>
      <c r="G24"/>
      <c r="H24" s="202"/>
      <c r="I24"/>
      <c r="J24"/>
      <c r="K24"/>
      <c r="L24"/>
      <c r="M24"/>
      <c r="N24"/>
      <c r="O24" s="273"/>
      <c r="P24" s="273"/>
      <c r="Q24" s="198"/>
      <c r="R24" s="198"/>
      <c r="S24" s="199"/>
      <c r="T24" s="209"/>
      <c r="U24" s="209"/>
      <c r="V24" s="209"/>
      <c r="W24" s="211"/>
      <c r="X24" s="211"/>
      <c r="Y24" s="211"/>
      <c r="Z24"/>
    </row>
    <row r="25" spans="1:26" x14ac:dyDescent="0.2">
      <c r="A25"/>
      <c r="B25"/>
      <c r="C25"/>
      <c r="D25"/>
      <c r="E25" s="161"/>
      <c r="F25"/>
      <c r="G25"/>
      <c r="H25" s="202"/>
      <c r="I25"/>
      <c r="J25"/>
      <c r="K25"/>
      <c r="L25"/>
      <c r="M25"/>
      <c r="N25"/>
      <c r="O25" s="273"/>
      <c r="P25" s="273"/>
      <c r="Q25" s="198"/>
      <c r="R25" s="198"/>
      <c r="S25" s="199"/>
      <c r="T25" s="209"/>
      <c r="U25" s="209"/>
      <c r="V25" s="209"/>
      <c r="W25" s="211"/>
      <c r="X25" s="211"/>
      <c r="Y25" s="211"/>
      <c r="Z25"/>
    </row>
    <row r="26" spans="1:26" x14ac:dyDescent="0.2">
      <c r="A26"/>
      <c r="B26"/>
      <c r="C26"/>
      <c r="D26"/>
      <c r="E26" s="161"/>
      <c r="F26"/>
      <c r="G26"/>
      <c r="H26" s="202"/>
      <c r="I26"/>
      <c r="J26"/>
      <c r="K26"/>
      <c r="L26"/>
      <c r="M26"/>
      <c r="N26"/>
      <c r="O26" s="273"/>
      <c r="P26" s="273"/>
      <c r="Q26" s="198"/>
      <c r="R26" s="198"/>
      <c r="S26" s="199"/>
      <c r="T26" s="209"/>
      <c r="U26" s="209"/>
      <c r="V26" s="209"/>
      <c r="W26" s="211"/>
      <c r="X26" s="211"/>
      <c r="Y26" s="211"/>
      <c r="Z26"/>
    </row>
    <row r="27" spans="1:26" x14ac:dyDescent="0.2">
      <c r="A27"/>
      <c r="B27"/>
      <c r="C27"/>
      <c r="D27"/>
      <c r="E27" s="161"/>
      <c r="F27"/>
      <c r="G27"/>
      <c r="H27" s="202"/>
      <c r="I27"/>
      <c r="J27"/>
      <c r="K27"/>
      <c r="L27"/>
      <c r="M27"/>
      <c r="N27"/>
      <c r="O27" s="273"/>
      <c r="P27" s="273"/>
      <c r="Q27" s="198"/>
      <c r="R27" s="198"/>
      <c r="S27" s="199"/>
      <c r="T27" s="209"/>
      <c r="U27" s="209"/>
      <c r="V27" s="209"/>
      <c r="W27" s="211"/>
      <c r="X27" s="211"/>
      <c r="Y27" s="211"/>
      <c r="Z27"/>
    </row>
    <row r="28" spans="1:26" x14ac:dyDescent="0.2">
      <c r="A28"/>
      <c r="B28"/>
      <c r="C28"/>
      <c r="D28"/>
      <c r="E28" s="161"/>
      <c r="F28"/>
      <c r="G28"/>
      <c r="H28" s="202"/>
      <c r="I28"/>
      <c r="J28"/>
      <c r="K28"/>
      <c r="L28"/>
      <c r="M28"/>
      <c r="N28"/>
      <c r="O28" s="273"/>
      <c r="P28" s="273"/>
      <c r="Q28" s="198"/>
      <c r="R28" s="198"/>
      <c r="S28" s="199"/>
      <c r="T28" s="209"/>
      <c r="U28" s="209"/>
      <c r="V28" s="209"/>
      <c r="W28" s="211"/>
      <c r="X28" s="211"/>
      <c r="Y28" s="211"/>
      <c r="Z28"/>
    </row>
    <row r="29" spans="1:26" x14ac:dyDescent="0.2">
      <c r="A29"/>
      <c r="B29"/>
      <c r="C29"/>
      <c r="D29"/>
      <c r="E29" s="161"/>
      <c r="F29"/>
      <c r="G29"/>
      <c r="H29" s="202"/>
      <c r="I29"/>
      <c r="J29"/>
      <c r="K29"/>
      <c r="L29"/>
      <c r="M29"/>
      <c r="N29"/>
      <c r="O29" s="273"/>
      <c r="P29" s="273"/>
      <c r="Q29" s="198"/>
      <c r="R29" s="198"/>
      <c r="S29" s="199"/>
      <c r="T29" s="209"/>
      <c r="U29" s="209"/>
      <c r="V29" s="209"/>
      <c r="W29" s="211"/>
      <c r="X29" s="211"/>
      <c r="Y29" s="211"/>
      <c r="Z29"/>
    </row>
    <row r="30" spans="1:26" x14ac:dyDescent="0.2">
      <c r="A30"/>
      <c r="B30"/>
      <c r="C30"/>
      <c r="D30"/>
      <c r="E30" s="161"/>
      <c r="F30"/>
      <c r="G30"/>
      <c r="H30" s="202"/>
      <c r="I30"/>
      <c r="J30"/>
      <c r="K30"/>
      <c r="L30"/>
      <c r="M30"/>
      <c r="N30"/>
      <c r="O30" s="273"/>
      <c r="P30" s="273"/>
      <c r="Q30" s="198"/>
      <c r="R30" s="198"/>
      <c r="S30" s="199"/>
      <c r="T30" s="209"/>
      <c r="U30" s="209"/>
      <c r="V30" s="209"/>
      <c r="W30" s="211"/>
      <c r="X30" s="211"/>
      <c r="Y30" s="211"/>
      <c r="Z30"/>
    </row>
    <row r="31" spans="1:26" x14ac:dyDescent="0.2">
      <c r="A31"/>
      <c r="B31"/>
      <c r="C31"/>
      <c r="D31"/>
      <c r="E31" s="161"/>
      <c r="F31"/>
      <c r="G31"/>
      <c r="H31" s="202"/>
      <c r="I31"/>
      <c r="J31"/>
      <c r="K31"/>
      <c r="L31"/>
      <c r="M31"/>
      <c r="N31"/>
      <c r="O31" s="273"/>
      <c r="P31" s="273"/>
      <c r="Q31" s="198"/>
      <c r="R31" s="198"/>
      <c r="S31" s="199"/>
      <c r="T31" s="209"/>
      <c r="U31" s="209"/>
      <c r="V31" s="209"/>
      <c r="W31" s="211"/>
      <c r="X31" s="211"/>
      <c r="Y31" s="211"/>
      <c r="Z31"/>
    </row>
    <row r="32" spans="1:26" x14ac:dyDescent="0.2">
      <c r="A32"/>
      <c r="B32"/>
      <c r="C32"/>
      <c r="D32"/>
      <c r="E32" s="161"/>
      <c r="F32"/>
      <c r="G32"/>
      <c r="H32" s="202"/>
      <c r="I32"/>
      <c r="J32"/>
      <c r="K32"/>
      <c r="L32"/>
      <c r="M32"/>
      <c r="N32"/>
      <c r="O32" s="273"/>
      <c r="P32" s="273"/>
      <c r="Q32" s="198"/>
      <c r="R32" s="198"/>
      <c r="S32" s="199"/>
      <c r="T32" s="209"/>
      <c r="U32" s="209"/>
      <c r="V32" s="209"/>
      <c r="W32" s="211"/>
      <c r="X32" s="211"/>
      <c r="Y32" s="211"/>
      <c r="Z32"/>
    </row>
    <row r="33" spans="1:26" x14ac:dyDescent="0.2">
      <c r="A33"/>
      <c r="B33"/>
      <c r="C33"/>
      <c r="D33"/>
      <c r="E33" s="161"/>
      <c r="F33"/>
      <c r="G33"/>
      <c r="H33" s="202"/>
      <c r="I33"/>
      <c r="J33"/>
      <c r="K33"/>
      <c r="L33"/>
      <c r="M33"/>
      <c r="N33"/>
      <c r="O33" s="273"/>
      <c r="P33" s="273"/>
      <c r="Q33" s="198"/>
      <c r="R33" s="198"/>
      <c r="S33" s="199"/>
      <c r="T33" s="209"/>
      <c r="U33" s="209"/>
      <c r="V33" s="209"/>
      <c r="W33" s="211"/>
      <c r="X33" s="211"/>
      <c r="Y33" s="211"/>
      <c r="Z33"/>
    </row>
    <row r="34" spans="1:26" x14ac:dyDescent="0.2">
      <c r="A34"/>
      <c r="B34"/>
      <c r="C34"/>
      <c r="D34"/>
      <c r="E34" s="161"/>
      <c r="F34"/>
      <c r="G34"/>
      <c r="H34" s="202"/>
      <c r="I34"/>
      <c r="J34"/>
      <c r="K34"/>
      <c r="L34"/>
      <c r="M34"/>
      <c r="N34"/>
      <c r="O34" s="273"/>
      <c r="P34" s="273"/>
      <c r="Q34" s="198"/>
      <c r="R34" s="198"/>
      <c r="S34" s="199"/>
      <c r="T34" s="209"/>
      <c r="U34" s="209"/>
      <c r="V34" s="209"/>
      <c r="W34" s="211"/>
      <c r="X34" s="211"/>
      <c r="Y34" s="211"/>
      <c r="Z34"/>
    </row>
    <row r="35" spans="1:26" x14ac:dyDescent="0.2">
      <c r="A35"/>
      <c r="B35"/>
      <c r="C35"/>
      <c r="D35"/>
      <c r="E35" s="161"/>
      <c r="F35"/>
      <c r="G35"/>
      <c r="H35" s="202"/>
      <c r="I35"/>
      <c r="J35"/>
      <c r="K35"/>
      <c r="L35"/>
      <c r="M35"/>
      <c r="N35"/>
      <c r="O35" s="273"/>
      <c r="P35" s="273"/>
      <c r="Q35" s="198"/>
      <c r="R35" s="198"/>
      <c r="S35" s="199"/>
      <c r="T35" s="209"/>
      <c r="U35" s="209"/>
      <c r="V35" s="209"/>
      <c r="W35" s="211"/>
      <c r="X35" s="211"/>
      <c r="Y35" s="211"/>
      <c r="Z35"/>
    </row>
    <row r="36" spans="1:26" x14ac:dyDescent="0.2">
      <c r="A36"/>
      <c r="B36"/>
      <c r="C36"/>
      <c r="D36"/>
      <c r="E36" s="161"/>
      <c r="F36"/>
      <c r="G36"/>
      <c r="H36" s="202"/>
      <c r="I36"/>
      <c r="J36"/>
      <c r="K36"/>
      <c r="L36"/>
      <c r="M36"/>
      <c r="N36"/>
      <c r="O36" s="273"/>
      <c r="P36" s="273"/>
      <c r="Q36" s="198"/>
      <c r="R36" s="198"/>
      <c r="S36" s="199"/>
      <c r="T36" s="209"/>
      <c r="U36" s="209"/>
      <c r="V36" s="209"/>
      <c r="W36" s="211"/>
      <c r="X36" s="211"/>
      <c r="Y36" s="211"/>
      <c r="Z36"/>
    </row>
    <row r="37" spans="1:26" x14ac:dyDescent="0.2">
      <c r="A37"/>
      <c r="B37"/>
      <c r="C37"/>
      <c r="D37"/>
      <c r="E37" s="161"/>
      <c r="F37"/>
      <c r="G37"/>
      <c r="H37" s="202"/>
      <c r="I37"/>
      <c r="J37"/>
      <c r="K37"/>
      <c r="L37"/>
      <c r="M37"/>
      <c r="N37"/>
      <c r="O37" s="273"/>
      <c r="P37" s="273"/>
      <c r="Q37" s="198"/>
      <c r="R37" s="198"/>
      <c r="S37" s="199"/>
      <c r="T37" s="209"/>
      <c r="U37" s="209"/>
      <c r="V37" s="209"/>
      <c r="W37" s="211"/>
      <c r="X37" s="211"/>
      <c r="Y37" s="211"/>
      <c r="Z37"/>
    </row>
    <row r="38" spans="1:26" x14ac:dyDescent="0.2">
      <c r="A38"/>
      <c r="B38"/>
      <c r="C38"/>
      <c r="D38"/>
      <c r="E38" s="161"/>
      <c r="F38"/>
      <c r="G38"/>
      <c r="H38" s="202"/>
      <c r="I38"/>
      <c r="J38"/>
      <c r="K38"/>
      <c r="L38"/>
      <c r="M38"/>
      <c r="N38"/>
      <c r="O38" s="273"/>
      <c r="P38" s="273"/>
      <c r="Q38" s="198"/>
      <c r="R38" s="198"/>
      <c r="S38" s="199"/>
      <c r="T38" s="209"/>
      <c r="U38" s="209"/>
      <c r="V38" s="209"/>
      <c r="W38" s="211"/>
      <c r="X38" s="211"/>
      <c r="Y38" s="211"/>
      <c r="Z38"/>
    </row>
    <row r="39" spans="1:26" x14ac:dyDescent="0.2">
      <c r="A39"/>
      <c r="B39"/>
      <c r="C39"/>
      <c r="D39"/>
      <c r="E39" s="161"/>
      <c r="F39"/>
      <c r="G39"/>
      <c r="H39" s="202"/>
      <c r="I39"/>
      <c r="J39"/>
      <c r="K39"/>
      <c r="L39"/>
      <c r="M39"/>
      <c r="N39"/>
      <c r="O39" s="273"/>
      <c r="P39" s="273"/>
      <c r="Q39" s="198"/>
      <c r="R39" s="198"/>
      <c r="S39" s="199"/>
      <c r="T39" s="209"/>
      <c r="U39" s="209"/>
      <c r="V39" s="209"/>
      <c r="W39" s="211"/>
      <c r="X39" s="211"/>
      <c r="Y39" s="211"/>
      <c r="Z39"/>
    </row>
    <row r="40" spans="1:26" x14ac:dyDescent="0.2">
      <c r="A40"/>
      <c r="B40"/>
      <c r="C40"/>
      <c r="D40"/>
      <c r="E40" s="161"/>
      <c r="F40"/>
      <c r="G40"/>
      <c r="H40" s="202"/>
      <c r="I40"/>
      <c r="J40"/>
      <c r="K40"/>
      <c r="L40"/>
      <c r="M40"/>
      <c r="N40"/>
      <c r="O40" s="273"/>
      <c r="P40" s="273"/>
      <c r="Q40" s="198"/>
      <c r="R40" s="198"/>
      <c r="S40" s="199"/>
      <c r="T40" s="209"/>
      <c r="U40" s="209"/>
      <c r="V40" s="209"/>
      <c r="W40" s="211"/>
      <c r="X40" s="211"/>
      <c r="Y40" s="211"/>
      <c r="Z40"/>
    </row>
    <row r="41" spans="1:26" x14ac:dyDescent="0.2">
      <c r="A41"/>
      <c r="B41"/>
      <c r="C41"/>
      <c r="D41"/>
      <c r="E41" s="161"/>
      <c r="F41"/>
      <c r="G41"/>
      <c r="H41" s="202"/>
      <c r="I41"/>
      <c r="J41"/>
      <c r="K41"/>
      <c r="L41"/>
      <c r="M41"/>
      <c r="N41"/>
      <c r="O41" s="273"/>
      <c r="P41" s="273"/>
      <c r="Q41" s="198"/>
      <c r="R41" s="198"/>
      <c r="S41" s="199"/>
      <c r="T41" s="209"/>
      <c r="U41" s="209"/>
      <c r="V41" s="209"/>
      <c r="W41" s="211"/>
      <c r="X41" s="211"/>
      <c r="Y41" s="211"/>
      <c r="Z41"/>
    </row>
    <row r="42" spans="1:26" x14ac:dyDescent="0.2">
      <c r="A42"/>
      <c r="B42"/>
      <c r="C42"/>
      <c r="D42"/>
      <c r="E42" s="161"/>
      <c r="F42"/>
      <c r="G42"/>
      <c r="H42" s="202"/>
      <c r="I42"/>
      <c r="J42"/>
      <c r="K42"/>
      <c r="L42"/>
      <c r="M42"/>
      <c r="N42"/>
      <c r="O42" s="273"/>
      <c r="P42" s="273"/>
      <c r="Q42" s="198"/>
      <c r="R42" s="198"/>
      <c r="S42" s="199"/>
      <c r="T42" s="209"/>
      <c r="U42" s="209"/>
      <c r="V42" s="209"/>
      <c r="W42" s="211"/>
      <c r="X42" s="211"/>
      <c r="Y42" s="211"/>
      <c r="Z42"/>
    </row>
    <row r="43" spans="1:26" x14ac:dyDescent="0.2">
      <c r="A43"/>
      <c r="B43"/>
      <c r="C43"/>
      <c r="D43"/>
      <c r="E43" s="161"/>
      <c r="F43"/>
      <c r="G43"/>
      <c r="H43" s="202"/>
      <c r="I43"/>
      <c r="J43"/>
      <c r="K43"/>
      <c r="L43"/>
      <c r="M43"/>
      <c r="N43"/>
      <c r="O43" s="273"/>
      <c r="P43" s="273"/>
      <c r="Q43" s="198"/>
      <c r="R43" s="198"/>
      <c r="S43" s="199"/>
      <c r="T43" s="209"/>
      <c r="U43" s="209"/>
      <c r="V43" s="209"/>
      <c r="W43" s="211"/>
      <c r="X43" s="211"/>
      <c r="Y43" s="211"/>
      <c r="Z43"/>
    </row>
    <row r="44" spans="1:26" x14ac:dyDescent="0.2">
      <c r="A44"/>
      <c r="B44"/>
      <c r="C44"/>
      <c r="D44"/>
      <c r="E44" s="161"/>
      <c r="F44"/>
      <c r="G44"/>
      <c r="H44" s="202"/>
      <c r="I44"/>
      <c r="J44"/>
      <c r="K44"/>
      <c r="L44"/>
      <c r="M44"/>
      <c r="N44"/>
      <c r="O44" s="273"/>
      <c r="P44" s="273"/>
      <c r="Q44" s="198"/>
      <c r="R44" s="198"/>
      <c r="S44" s="199"/>
      <c r="T44" s="209"/>
      <c r="U44" s="209"/>
      <c r="V44" s="209"/>
      <c r="W44" s="211"/>
      <c r="X44" s="211"/>
      <c r="Y44" s="211"/>
      <c r="Z44"/>
    </row>
    <row r="45" spans="1:26" x14ac:dyDescent="0.2">
      <c r="A45"/>
      <c r="B45"/>
      <c r="C45"/>
      <c r="D45"/>
      <c r="E45" s="161"/>
      <c r="F45"/>
      <c r="G45"/>
      <c r="H45" s="202"/>
      <c r="I45"/>
      <c r="J45"/>
      <c r="K45"/>
      <c r="L45"/>
      <c r="M45"/>
      <c r="N45"/>
      <c r="O45" s="273"/>
      <c r="P45" s="273"/>
      <c r="Q45" s="198"/>
      <c r="R45" s="198"/>
      <c r="S45" s="199"/>
      <c r="T45" s="209"/>
      <c r="U45" s="209"/>
      <c r="V45" s="209"/>
      <c r="W45" s="211"/>
      <c r="X45" s="211"/>
      <c r="Y45" s="211"/>
      <c r="Z45"/>
    </row>
    <row r="46" spans="1:26" x14ac:dyDescent="0.2">
      <c r="A46"/>
      <c r="B46"/>
      <c r="C46"/>
      <c r="D46"/>
      <c r="E46" s="161"/>
      <c r="F46"/>
      <c r="G46"/>
      <c r="H46" s="202"/>
      <c r="I46"/>
      <c r="J46"/>
      <c r="K46"/>
      <c r="L46"/>
      <c r="M46"/>
      <c r="N46"/>
      <c r="O46" s="273"/>
      <c r="P46" s="273"/>
      <c r="Q46" s="198"/>
      <c r="R46" s="198"/>
      <c r="S46" s="199"/>
      <c r="T46" s="209"/>
      <c r="U46" s="209"/>
      <c r="V46" s="209"/>
      <c r="W46" s="211"/>
      <c r="X46" s="211"/>
      <c r="Y46" s="211"/>
      <c r="Z46"/>
    </row>
    <row r="47" spans="1:26" x14ac:dyDescent="0.2">
      <c r="A47"/>
      <c r="B47"/>
      <c r="C47"/>
      <c r="D47"/>
      <c r="E47" s="161"/>
      <c r="F47"/>
      <c r="G47"/>
      <c r="H47" s="202"/>
      <c r="I47"/>
      <c r="J47"/>
      <c r="K47"/>
      <c r="L47"/>
      <c r="M47"/>
      <c r="N47"/>
      <c r="O47" s="273"/>
      <c r="P47" s="273"/>
      <c r="Q47" s="198"/>
      <c r="R47" s="198"/>
      <c r="S47" s="199"/>
      <c r="T47" s="209"/>
      <c r="U47" s="209"/>
      <c r="V47" s="209"/>
      <c r="W47" s="211"/>
      <c r="X47" s="211"/>
      <c r="Y47" s="211"/>
      <c r="Z47"/>
    </row>
    <row r="48" spans="1:26" x14ac:dyDescent="0.2">
      <c r="A48"/>
      <c r="B48"/>
      <c r="C48"/>
      <c r="D48"/>
      <c r="E48" s="161"/>
      <c r="F48"/>
      <c r="G48"/>
      <c r="H48" s="202"/>
      <c r="I48"/>
      <c r="J48"/>
      <c r="K48"/>
      <c r="L48"/>
      <c r="M48"/>
      <c r="N48"/>
      <c r="O48" s="273"/>
      <c r="P48" s="273"/>
      <c r="Q48" s="198"/>
      <c r="R48" s="198"/>
      <c r="S48" s="199"/>
      <c r="T48" s="209"/>
      <c r="U48" s="209"/>
      <c r="V48" s="209"/>
      <c r="W48" s="211"/>
      <c r="X48" s="211"/>
      <c r="Y48" s="211"/>
      <c r="Z48"/>
    </row>
    <row r="49" spans="1:26" x14ac:dyDescent="0.2">
      <c r="A49"/>
      <c r="B49"/>
      <c r="C49"/>
      <c r="D49"/>
      <c r="E49" s="161"/>
      <c r="F49"/>
      <c r="G49"/>
      <c r="H49" s="202"/>
      <c r="I49"/>
      <c r="J49"/>
      <c r="K49"/>
      <c r="L49"/>
      <c r="M49"/>
      <c r="N49"/>
      <c r="O49" s="273"/>
      <c r="P49" s="273"/>
      <c r="Q49" s="198"/>
      <c r="R49" s="198"/>
      <c r="S49" s="199"/>
      <c r="T49" s="209"/>
      <c r="U49" s="209"/>
      <c r="V49" s="209"/>
      <c r="W49" s="211"/>
      <c r="X49" s="211"/>
      <c r="Y49" s="211"/>
      <c r="Z49"/>
    </row>
    <row r="50" spans="1:26" x14ac:dyDescent="0.2">
      <c r="A50"/>
      <c r="B50"/>
      <c r="C50"/>
      <c r="D50"/>
      <c r="E50" s="161"/>
      <c r="F50"/>
      <c r="G50"/>
      <c r="H50" s="202"/>
      <c r="I50"/>
      <c r="J50"/>
      <c r="K50"/>
      <c r="L50"/>
      <c r="M50"/>
      <c r="N50"/>
      <c r="O50" s="273"/>
      <c r="P50" s="273"/>
      <c r="Q50" s="198"/>
      <c r="R50" s="198"/>
      <c r="S50" s="199"/>
      <c r="T50" s="209"/>
      <c r="U50" s="209"/>
      <c r="V50" s="209"/>
      <c r="W50" s="211"/>
      <c r="X50" s="211"/>
      <c r="Y50" s="211"/>
      <c r="Z50"/>
    </row>
    <row r="51" spans="1:26" x14ac:dyDescent="0.2">
      <c r="A51"/>
      <c r="B51"/>
      <c r="C51"/>
      <c r="D51"/>
      <c r="E51" s="161"/>
      <c r="F51"/>
      <c r="G51"/>
      <c r="H51" s="202"/>
      <c r="I51"/>
      <c r="J51"/>
      <c r="K51"/>
      <c r="L51"/>
      <c r="M51"/>
      <c r="N51"/>
      <c r="O51" s="273"/>
      <c r="P51" s="273"/>
      <c r="Q51" s="198"/>
      <c r="R51" s="198"/>
      <c r="S51" s="199"/>
      <c r="T51" s="209"/>
      <c r="U51" s="209"/>
      <c r="V51" s="209"/>
      <c r="W51" s="211"/>
      <c r="X51" s="211"/>
      <c r="Y51" s="211"/>
      <c r="Z51"/>
    </row>
    <row r="52" spans="1:26" x14ac:dyDescent="0.2">
      <c r="A52"/>
      <c r="B52"/>
      <c r="C52"/>
      <c r="D52"/>
      <c r="E52" s="161"/>
      <c r="F52"/>
      <c r="G52"/>
      <c r="H52" s="202"/>
      <c r="I52"/>
      <c r="J52"/>
      <c r="K52"/>
      <c r="L52"/>
      <c r="M52"/>
      <c r="N52"/>
      <c r="O52" s="273"/>
      <c r="P52" s="273"/>
      <c r="Q52" s="198"/>
      <c r="R52" s="198"/>
      <c r="S52" s="199"/>
      <c r="T52" s="209"/>
      <c r="U52" s="209"/>
      <c r="V52" s="209"/>
      <c r="W52" s="211"/>
      <c r="X52" s="211"/>
      <c r="Y52" s="211"/>
      <c r="Z52"/>
    </row>
    <row r="53" spans="1:26" x14ac:dyDescent="0.2">
      <c r="A53"/>
      <c r="B53"/>
      <c r="C53"/>
      <c r="D53"/>
      <c r="E53" s="161"/>
      <c r="F53"/>
      <c r="G53"/>
      <c r="H53" s="202"/>
      <c r="I53"/>
      <c r="J53"/>
      <c r="K53"/>
      <c r="L53"/>
      <c r="M53"/>
      <c r="N53"/>
      <c r="O53" s="273"/>
      <c r="P53" s="273"/>
      <c r="Q53" s="198"/>
      <c r="R53" s="198"/>
      <c r="S53" s="199"/>
      <c r="T53" s="209"/>
      <c r="U53" s="209"/>
      <c r="V53" s="209"/>
      <c r="W53" s="211"/>
      <c r="X53" s="211"/>
      <c r="Y53" s="211"/>
      <c r="Z53"/>
    </row>
    <row r="54" spans="1:26" x14ac:dyDescent="0.2">
      <c r="A54"/>
      <c r="B54"/>
      <c r="C54"/>
      <c r="D54"/>
      <c r="E54" s="161"/>
      <c r="F54"/>
      <c r="G54"/>
      <c r="H54" s="202"/>
      <c r="I54"/>
      <c r="J54"/>
      <c r="K54"/>
      <c r="L54"/>
      <c r="M54"/>
      <c r="N54"/>
      <c r="O54" s="273"/>
      <c r="P54" s="273"/>
      <c r="Q54" s="198"/>
      <c r="R54" s="198"/>
      <c r="S54" s="199"/>
      <c r="T54" s="209"/>
      <c r="U54" s="209"/>
      <c r="V54" s="209"/>
      <c r="W54" s="211"/>
      <c r="X54" s="211"/>
      <c r="Y54" s="211"/>
      <c r="Z54"/>
    </row>
    <row r="55" spans="1:26" x14ac:dyDescent="0.2">
      <c r="A55"/>
      <c r="B55"/>
      <c r="C55"/>
      <c r="D55"/>
      <c r="E55" s="161"/>
      <c r="F55"/>
      <c r="G55"/>
      <c r="H55" s="202"/>
      <c r="I55"/>
      <c r="J55"/>
      <c r="K55"/>
      <c r="L55"/>
      <c r="M55"/>
      <c r="N55"/>
      <c r="O55" s="273"/>
      <c r="P55" s="273"/>
      <c r="Q55" s="198"/>
      <c r="R55" s="198"/>
      <c r="S55" s="199"/>
      <c r="T55" s="209"/>
      <c r="U55" s="209"/>
      <c r="V55" s="209"/>
      <c r="W55" s="211"/>
      <c r="X55" s="211"/>
      <c r="Y55" s="211"/>
      <c r="Z55"/>
    </row>
    <row r="56" spans="1:26" x14ac:dyDescent="0.2">
      <c r="A56"/>
      <c r="B56"/>
      <c r="C56"/>
      <c r="D56"/>
      <c r="E56" s="161"/>
      <c r="F56"/>
      <c r="G56"/>
      <c r="H56" s="202"/>
      <c r="I56"/>
      <c r="J56"/>
      <c r="K56"/>
      <c r="L56"/>
      <c r="M56"/>
      <c r="N56"/>
      <c r="O56" s="273"/>
      <c r="P56" s="273"/>
      <c r="Q56" s="198"/>
      <c r="R56" s="198"/>
      <c r="S56" s="199"/>
      <c r="T56" s="209"/>
      <c r="U56" s="209"/>
      <c r="V56" s="209"/>
      <c r="W56" s="211"/>
      <c r="X56" s="211"/>
      <c r="Y56" s="211"/>
      <c r="Z56"/>
    </row>
    <row r="57" spans="1:26" x14ac:dyDescent="0.2">
      <c r="A57"/>
      <c r="B57"/>
      <c r="C57"/>
      <c r="D57"/>
      <c r="E57" s="161"/>
      <c r="F57"/>
      <c r="G57"/>
      <c r="H57" s="202"/>
      <c r="I57"/>
      <c r="J57"/>
      <c r="K57"/>
      <c r="L57"/>
      <c r="M57"/>
      <c r="N57"/>
      <c r="O57" s="273"/>
      <c r="P57" s="273"/>
      <c r="Q57" s="198"/>
      <c r="R57" s="198"/>
      <c r="S57" s="199"/>
      <c r="T57" s="209"/>
      <c r="U57" s="209"/>
      <c r="V57" s="209"/>
      <c r="W57" s="211"/>
      <c r="X57" s="211"/>
      <c r="Y57" s="211"/>
      <c r="Z57"/>
    </row>
    <row r="58" spans="1:26" x14ac:dyDescent="0.2">
      <c r="A58"/>
      <c r="B58"/>
      <c r="C58"/>
      <c r="D58"/>
      <c r="E58" s="161"/>
      <c r="F58"/>
      <c r="G58"/>
      <c r="H58" s="202"/>
      <c r="I58"/>
      <c r="J58"/>
      <c r="K58"/>
      <c r="L58"/>
      <c r="M58"/>
      <c r="N58"/>
      <c r="O58" s="273"/>
      <c r="P58" s="273"/>
      <c r="Q58" s="198"/>
      <c r="R58" s="198"/>
      <c r="S58" s="199"/>
      <c r="T58" s="209"/>
      <c r="U58" s="209"/>
      <c r="V58" s="209"/>
      <c r="W58" s="211"/>
      <c r="X58" s="211"/>
      <c r="Y58" s="211"/>
      <c r="Z58"/>
    </row>
    <row r="59" spans="1:26" x14ac:dyDescent="0.2">
      <c r="A59"/>
      <c r="B59"/>
      <c r="C59"/>
      <c r="D59"/>
      <c r="E59" s="161"/>
      <c r="F59"/>
      <c r="G59"/>
      <c r="H59" s="202"/>
      <c r="I59"/>
      <c r="J59"/>
      <c r="K59"/>
      <c r="L59"/>
      <c r="M59"/>
      <c r="N59"/>
      <c r="O59" s="273"/>
      <c r="P59" s="273"/>
      <c r="Q59" s="198"/>
      <c r="R59" s="198"/>
      <c r="S59" s="199"/>
      <c r="T59" s="209"/>
      <c r="U59" s="209"/>
      <c r="V59" s="209"/>
      <c r="W59" s="211"/>
      <c r="X59" s="211"/>
      <c r="Y59" s="211"/>
      <c r="Z59"/>
    </row>
    <row r="60" spans="1:26" x14ac:dyDescent="0.2">
      <c r="A60"/>
      <c r="B60"/>
      <c r="C60"/>
      <c r="D60"/>
      <c r="E60" s="161"/>
      <c r="F60"/>
      <c r="G60"/>
      <c r="H60" s="202"/>
      <c r="I60"/>
      <c r="J60"/>
      <c r="K60"/>
      <c r="L60"/>
      <c r="M60"/>
      <c r="N60"/>
      <c r="O60" s="273"/>
      <c r="P60" s="273"/>
      <c r="Q60" s="198"/>
      <c r="R60" s="198"/>
      <c r="S60" s="199"/>
      <c r="T60" s="209"/>
      <c r="U60" s="209"/>
      <c r="V60" s="209"/>
      <c r="W60" s="211"/>
      <c r="X60" s="211"/>
      <c r="Y60" s="211"/>
      <c r="Z60"/>
    </row>
    <row r="61" spans="1:26" x14ac:dyDescent="0.2">
      <c r="A61"/>
      <c r="B61"/>
      <c r="C61"/>
      <c r="D61"/>
      <c r="E61" s="161"/>
      <c r="F61"/>
      <c r="G61"/>
      <c r="H61" s="202"/>
      <c r="I61"/>
      <c r="J61"/>
      <c r="K61"/>
      <c r="L61"/>
      <c r="M61"/>
      <c r="N61"/>
      <c r="O61" s="273"/>
      <c r="P61" s="273"/>
      <c r="Q61" s="198"/>
      <c r="R61" s="198"/>
      <c r="S61" s="199"/>
      <c r="T61" s="209"/>
      <c r="U61" s="209"/>
      <c r="V61" s="209"/>
      <c r="W61" s="211"/>
      <c r="X61" s="211"/>
      <c r="Y61" s="211"/>
      <c r="Z61"/>
    </row>
    <row r="62" spans="1:26" x14ac:dyDescent="0.2">
      <c r="A62"/>
      <c r="B62"/>
      <c r="C62"/>
      <c r="D62"/>
      <c r="E62" s="161"/>
      <c r="F62"/>
      <c r="G62"/>
      <c r="H62" s="202"/>
      <c r="I62"/>
      <c r="J62"/>
      <c r="K62"/>
      <c r="L62"/>
      <c r="M62"/>
      <c r="N62"/>
      <c r="O62" s="273"/>
      <c r="P62" s="273"/>
      <c r="Q62" s="198"/>
      <c r="R62" s="198"/>
      <c r="S62" s="199"/>
      <c r="T62" s="209"/>
      <c r="U62" s="209"/>
      <c r="V62" s="209"/>
      <c r="W62" s="211"/>
      <c r="X62" s="211"/>
      <c r="Y62" s="211"/>
      <c r="Z62"/>
    </row>
    <row r="63" spans="1:26" x14ac:dyDescent="0.2">
      <c r="A63"/>
      <c r="B63"/>
      <c r="C63"/>
      <c r="D63"/>
      <c r="E63" s="161"/>
      <c r="F63"/>
      <c r="G63"/>
      <c r="H63" s="202"/>
      <c r="I63"/>
      <c r="J63"/>
      <c r="K63"/>
      <c r="L63"/>
      <c r="M63"/>
      <c r="N63"/>
      <c r="O63" s="273"/>
      <c r="P63" s="273"/>
      <c r="Q63" s="198"/>
      <c r="R63" s="198"/>
      <c r="S63" s="199"/>
      <c r="T63" s="209"/>
      <c r="U63" s="209"/>
      <c r="V63" s="209"/>
      <c r="W63" s="211"/>
      <c r="X63" s="211"/>
      <c r="Y63" s="211"/>
      <c r="Z63"/>
    </row>
    <row r="64" spans="1:26" x14ac:dyDescent="0.2">
      <c r="A64"/>
      <c r="B64"/>
      <c r="C64"/>
      <c r="D64"/>
      <c r="E64" s="161"/>
      <c r="F64"/>
      <c r="G64"/>
      <c r="H64" s="202"/>
      <c r="I64"/>
      <c r="J64"/>
      <c r="K64"/>
      <c r="L64"/>
      <c r="M64"/>
      <c r="N64"/>
      <c r="O64" s="273"/>
      <c r="P64" s="273"/>
      <c r="Q64" s="198"/>
      <c r="R64" s="198"/>
      <c r="S64" s="199"/>
      <c r="T64" s="209"/>
      <c r="U64" s="209"/>
      <c r="V64" s="209"/>
      <c r="W64" s="211"/>
      <c r="X64" s="211"/>
      <c r="Y64" s="211"/>
      <c r="Z64"/>
    </row>
    <row r="65" spans="1:26" x14ac:dyDescent="0.2">
      <c r="A65"/>
      <c r="B65"/>
      <c r="C65"/>
      <c r="D65"/>
      <c r="E65" s="161"/>
      <c r="F65"/>
      <c r="G65"/>
      <c r="H65" s="202"/>
      <c r="I65"/>
      <c r="J65"/>
      <c r="K65"/>
      <c r="L65"/>
      <c r="M65"/>
      <c r="N65"/>
      <c r="O65" s="273"/>
      <c r="P65" s="273"/>
      <c r="Q65" s="198"/>
      <c r="R65" s="198"/>
      <c r="S65" s="199"/>
      <c r="T65" s="209"/>
      <c r="U65" s="209"/>
      <c r="V65" s="209"/>
      <c r="W65" s="211"/>
      <c r="X65" s="211"/>
      <c r="Y65" s="211"/>
      <c r="Z65"/>
    </row>
    <row r="66" spans="1:26" x14ac:dyDescent="0.2">
      <c r="A66"/>
      <c r="B66"/>
      <c r="C66"/>
      <c r="D66"/>
      <c r="E66" s="161"/>
      <c r="F66"/>
      <c r="G66"/>
      <c r="H66" s="202"/>
      <c r="I66"/>
      <c r="J66"/>
      <c r="K66"/>
      <c r="L66"/>
      <c r="M66"/>
      <c r="N66"/>
      <c r="O66" s="273"/>
      <c r="P66" s="273"/>
      <c r="Q66" s="198"/>
      <c r="R66" s="198"/>
      <c r="S66" s="199"/>
      <c r="T66" s="209"/>
      <c r="U66" s="209"/>
      <c r="V66" s="209"/>
      <c r="W66" s="211"/>
      <c r="X66" s="211"/>
      <c r="Y66" s="211"/>
      <c r="Z66"/>
    </row>
    <row r="67" spans="1:26" x14ac:dyDescent="0.2">
      <c r="A67"/>
      <c r="B67"/>
      <c r="C67"/>
      <c r="D67"/>
      <c r="E67" s="161"/>
      <c r="F67"/>
      <c r="G67"/>
      <c r="H67" s="202"/>
      <c r="I67"/>
      <c r="J67"/>
      <c r="K67"/>
      <c r="L67"/>
      <c r="M67"/>
      <c r="N67"/>
      <c r="O67" s="273"/>
      <c r="P67" s="273"/>
      <c r="Q67" s="198"/>
      <c r="R67" s="198"/>
      <c r="S67" s="199"/>
      <c r="T67" s="209"/>
      <c r="U67" s="209"/>
      <c r="V67" s="209"/>
      <c r="W67" s="211"/>
      <c r="X67" s="211"/>
      <c r="Y67" s="211"/>
      <c r="Z67"/>
    </row>
    <row r="68" spans="1:26" x14ac:dyDescent="0.2">
      <c r="A68"/>
      <c r="B68"/>
      <c r="C68"/>
      <c r="D68"/>
      <c r="E68" s="161"/>
      <c r="F68"/>
      <c r="G68"/>
      <c r="H68" s="202"/>
      <c r="I68"/>
      <c r="J68"/>
      <c r="K68"/>
      <c r="L68"/>
      <c r="M68"/>
      <c r="N68"/>
      <c r="O68" s="273"/>
      <c r="P68" s="273"/>
      <c r="Q68" s="198"/>
      <c r="R68" s="198"/>
      <c r="S68" s="199"/>
      <c r="T68" s="209"/>
      <c r="U68" s="209"/>
      <c r="V68" s="209"/>
      <c r="W68" s="211"/>
      <c r="X68" s="211"/>
      <c r="Y68" s="211"/>
      <c r="Z68"/>
    </row>
    <row r="69" spans="1:26" x14ac:dyDescent="0.2">
      <c r="A69"/>
      <c r="B69"/>
      <c r="C69"/>
      <c r="D69"/>
      <c r="E69" s="161"/>
      <c r="F69"/>
      <c r="G69"/>
      <c r="H69" s="202"/>
      <c r="I69"/>
      <c r="J69"/>
      <c r="K69"/>
      <c r="L69"/>
      <c r="M69"/>
      <c r="N69"/>
      <c r="O69" s="273"/>
      <c r="P69" s="273"/>
      <c r="Q69" s="198"/>
      <c r="R69" s="198"/>
      <c r="S69" s="199"/>
      <c r="T69" s="209"/>
      <c r="U69" s="209"/>
      <c r="V69" s="209"/>
      <c r="W69" s="211"/>
      <c r="X69" s="211"/>
      <c r="Y69" s="211"/>
      <c r="Z69"/>
    </row>
    <row r="70" spans="1:26" x14ac:dyDescent="0.2">
      <c r="A70"/>
      <c r="B70"/>
      <c r="C70"/>
      <c r="D70"/>
      <c r="E70" s="161"/>
      <c r="F70"/>
      <c r="G70"/>
      <c r="H70" s="202"/>
      <c r="I70"/>
      <c r="J70"/>
      <c r="K70"/>
      <c r="L70"/>
      <c r="M70"/>
      <c r="N70"/>
      <c r="O70" s="273"/>
      <c r="P70" s="273"/>
      <c r="Q70" s="198"/>
      <c r="R70" s="198"/>
      <c r="S70" s="199"/>
      <c r="T70" s="209"/>
      <c r="U70" s="209"/>
      <c r="V70" s="209"/>
      <c r="W70" s="211"/>
      <c r="X70" s="211"/>
      <c r="Y70" s="211"/>
      <c r="Z70"/>
    </row>
    <row r="71" spans="1:26" x14ac:dyDescent="0.2">
      <c r="A71"/>
      <c r="B71"/>
      <c r="C71"/>
      <c r="D71"/>
      <c r="E71" s="161"/>
      <c r="F71"/>
      <c r="G71"/>
      <c r="H71" s="202"/>
      <c r="I71"/>
      <c r="J71"/>
      <c r="K71"/>
      <c r="L71"/>
      <c r="M71"/>
      <c r="N71"/>
      <c r="O71" s="273"/>
      <c r="P71" s="273"/>
      <c r="Q71" s="198"/>
      <c r="R71" s="198"/>
      <c r="S71" s="199"/>
      <c r="T71" s="209"/>
      <c r="U71" s="209"/>
      <c r="V71" s="209"/>
      <c r="W71" s="211"/>
      <c r="X71" s="211"/>
      <c r="Y71" s="211"/>
      <c r="Z71"/>
    </row>
    <row r="72" spans="1:26" x14ac:dyDescent="0.2">
      <c r="A72"/>
      <c r="B72"/>
      <c r="C72"/>
      <c r="D72"/>
      <c r="E72" s="161"/>
      <c r="F72"/>
      <c r="G72"/>
      <c r="H72" s="202"/>
      <c r="I72"/>
      <c r="J72"/>
      <c r="K72"/>
      <c r="L72"/>
      <c r="M72"/>
      <c r="N72"/>
      <c r="O72" s="273"/>
      <c r="P72" s="273"/>
      <c r="Q72" s="198"/>
      <c r="R72" s="198"/>
      <c r="S72" s="199"/>
      <c r="T72" s="209"/>
      <c r="U72" s="209"/>
      <c r="V72" s="209"/>
      <c r="W72" s="211"/>
      <c r="X72" s="211"/>
      <c r="Y72" s="211"/>
      <c r="Z72"/>
    </row>
    <row r="73" spans="1:26" x14ac:dyDescent="0.2">
      <c r="A73"/>
      <c r="B73"/>
      <c r="C73"/>
      <c r="D73"/>
      <c r="E73" s="161"/>
      <c r="F73"/>
      <c r="G73"/>
      <c r="H73" s="202"/>
      <c r="I73"/>
      <c r="J73"/>
      <c r="K73"/>
      <c r="L73"/>
      <c r="M73"/>
      <c r="N73"/>
      <c r="O73" s="273"/>
      <c r="P73" s="273"/>
      <c r="Q73" s="198"/>
      <c r="R73" s="198"/>
      <c r="S73" s="199"/>
      <c r="T73" s="209"/>
      <c r="U73" s="209"/>
      <c r="V73" s="209"/>
      <c r="W73" s="211"/>
      <c r="X73" s="211"/>
      <c r="Y73" s="211"/>
      <c r="Z73"/>
    </row>
    <row r="74" spans="1:26" x14ac:dyDescent="0.2">
      <c r="A74"/>
      <c r="B74"/>
      <c r="C74"/>
      <c r="D74"/>
      <c r="E74" s="161"/>
      <c r="F74"/>
      <c r="G74"/>
      <c r="H74" s="202"/>
      <c r="I74"/>
      <c r="J74"/>
      <c r="K74"/>
      <c r="L74"/>
      <c r="M74"/>
      <c r="N74"/>
      <c r="O74" s="273"/>
      <c r="P74" s="273"/>
      <c r="Q74" s="198"/>
      <c r="R74" s="198"/>
      <c r="S74" s="199"/>
      <c r="T74" s="209"/>
      <c r="U74" s="209"/>
      <c r="V74" s="209"/>
      <c r="W74" s="211"/>
      <c r="X74" s="211"/>
      <c r="Y74" s="211"/>
      <c r="Z74"/>
    </row>
    <row r="75" spans="1:26" x14ac:dyDescent="0.2">
      <c r="A75"/>
      <c r="B75"/>
      <c r="C75"/>
      <c r="D75"/>
      <c r="E75" s="161"/>
      <c r="F75"/>
      <c r="G75"/>
      <c r="H75" s="202"/>
      <c r="I75"/>
      <c r="J75"/>
      <c r="K75"/>
      <c r="L75"/>
      <c r="M75"/>
      <c r="N75"/>
      <c r="O75" s="273"/>
      <c r="P75" s="273"/>
      <c r="Q75" s="198"/>
      <c r="R75" s="198"/>
      <c r="S75" s="199"/>
      <c r="T75" s="209"/>
      <c r="U75" s="209"/>
      <c r="V75" s="209"/>
      <c r="W75" s="211"/>
      <c r="X75" s="211"/>
      <c r="Y75" s="211"/>
      <c r="Z75"/>
    </row>
    <row r="76" spans="1:26" x14ac:dyDescent="0.2">
      <c r="A76"/>
      <c r="B76"/>
      <c r="C76"/>
      <c r="D76"/>
      <c r="E76" s="161"/>
      <c r="F76"/>
      <c r="G76"/>
      <c r="H76" s="202"/>
      <c r="I76"/>
      <c r="J76"/>
      <c r="K76"/>
      <c r="L76"/>
      <c r="M76"/>
      <c r="N76"/>
      <c r="O76" s="273"/>
      <c r="P76" s="273"/>
      <c r="Q76" s="198"/>
      <c r="R76" s="198"/>
      <c r="S76" s="199"/>
      <c r="T76" s="209"/>
      <c r="U76" s="209"/>
      <c r="V76" s="209"/>
      <c r="W76" s="211"/>
      <c r="X76" s="211"/>
      <c r="Y76" s="211"/>
      <c r="Z76"/>
    </row>
    <row r="77" spans="1:26" x14ac:dyDescent="0.2">
      <c r="A77"/>
      <c r="B77"/>
      <c r="C77"/>
      <c r="D77"/>
      <c r="E77" s="161"/>
      <c r="F77"/>
      <c r="G77"/>
      <c r="H77" s="202"/>
      <c r="I77"/>
      <c r="J77"/>
      <c r="K77"/>
      <c r="L77"/>
      <c r="M77"/>
      <c r="N77"/>
      <c r="O77" s="273"/>
      <c r="P77" s="273"/>
      <c r="Q77" s="198"/>
      <c r="R77" s="198"/>
      <c r="S77" s="199"/>
      <c r="T77" s="209"/>
      <c r="U77" s="209"/>
      <c r="V77" s="209"/>
      <c r="W77" s="211"/>
      <c r="X77" s="211"/>
      <c r="Y77" s="211"/>
      <c r="Z77"/>
    </row>
    <row r="78" spans="1:26" x14ac:dyDescent="0.2">
      <c r="A78"/>
      <c r="B78"/>
      <c r="C78"/>
      <c r="D78"/>
      <c r="E78" s="161"/>
      <c r="F78"/>
      <c r="G78"/>
      <c r="H78" s="202"/>
      <c r="I78"/>
      <c r="J78"/>
      <c r="K78"/>
      <c r="L78"/>
      <c r="M78"/>
      <c r="N78"/>
      <c r="O78" s="273"/>
      <c r="P78" s="273"/>
      <c r="Q78" s="198"/>
      <c r="R78" s="198"/>
      <c r="S78" s="199"/>
      <c r="T78" s="209"/>
      <c r="U78" s="209"/>
      <c r="V78" s="209"/>
      <c r="W78" s="211"/>
      <c r="X78" s="211"/>
      <c r="Y78" s="211"/>
      <c r="Z78"/>
    </row>
    <row r="79" spans="1:26" x14ac:dyDescent="0.2">
      <c r="A79"/>
      <c r="B79"/>
      <c r="C79"/>
      <c r="D79"/>
      <c r="E79" s="161"/>
      <c r="F79"/>
      <c r="G79"/>
      <c r="H79" s="202"/>
      <c r="I79"/>
      <c r="J79"/>
      <c r="K79"/>
      <c r="L79"/>
      <c r="M79"/>
      <c r="N79"/>
      <c r="O79" s="273"/>
      <c r="P79" s="273"/>
      <c r="Q79" s="198"/>
      <c r="R79" s="198"/>
      <c r="S79" s="199"/>
      <c r="T79" s="209"/>
      <c r="U79" s="209"/>
      <c r="V79" s="209"/>
      <c r="W79" s="211"/>
      <c r="X79" s="211"/>
      <c r="Y79" s="211"/>
      <c r="Z79"/>
    </row>
    <row r="80" spans="1:26" x14ac:dyDescent="0.2">
      <c r="A80"/>
      <c r="B80"/>
      <c r="C80"/>
      <c r="D80"/>
      <c r="E80" s="161"/>
      <c r="F80"/>
      <c r="G80"/>
      <c r="H80" s="202"/>
      <c r="I80"/>
      <c r="J80"/>
      <c r="K80"/>
      <c r="L80"/>
      <c r="M80"/>
      <c r="N80"/>
      <c r="O80" s="273"/>
      <c r="P80" s="273"/>
      <c r="Q80" s="198"/>
      <c r="R80" s="198"/>
      <c r="S80" s="199"/>
      <c r="T80" s="209"/>
      <c r="U80" s="209"/>
      <c r="V80" s="209"/>
      <c r="W80" s="211"/>
      <c r="X80" s="211"/>
      <c r="Y80" s="211"/>
      <c r="Z80"/>
    </row>
    <row r="81" spans="1:26" x14ac:dyDescent="0.2">
      <c r="A81"/>
      <c r="B81"/>
      <c r="C81"/>
      <c r="D81"/>
      <c r="E81" s="161"/>
      <c r="F81"/>
      <c r="G81"/>
      <c r="H81" s="202"/>
      <c r="I81"/>
      <c r="J81"/>
      <c r="K81"/>
      <c r="L81"/>
      <c r="M81"/>
      <c r="N81"/>
      <c r="O81" s="273"/>
      <c r="P81" s="273"/>
      <c r="Q81" s="198"/>
      <c r="R81" s="198"/>
      <c r="S81" s="199"/>
      <c r="T81" s="209"/>
      <c r="U81" s="209"/>
      <c r="V81" s="209"/>
      <c r="W81" s="211"/>
      <c r="X81" s="211"/>
      <c r="Y81" s="211"/>
      <c r="Z81"/>
    </row>
    <row r="82" spans="1:26" x14ac:dyDescent="0.2">
      <c r="A82"/>
      <c r="B82"/>
      <c r="C82"/>
      <c r="D82"/>
      <c r="E82" s="161"/>
      <c r="F82"/>
      <c r="G82"/>
      <c r="H82" s="202"/>
      <c r="I82"/>
      <c r="J82"/>
      <c r="K82"/>
      <c r="L82"/>
      <c r="M82"/>
      <c r="N82"/>
      <c r="O82" s="273"/>
      <c r="P82" s="273"/>
      <c r="Q82" s="198"/>
      <c r="R82" s="198"/>
      <c r="S82" s="199"/>
      <c r="T82" s="209"/>
      <c r="U82" s="209"/>
      <c r="V82" s="209"/>
      <c r="W82" s="211"/>
      <c r="X82" s="211"/>
      <c r="Y82" s="211"/>
      <c r="Z82"/>
    </row>
    <row r="83" spans="1:26" x14ac:dyDescent="0.2">
      <c r="A83"/>
      <c r="B83"/>
      <c r="C83"/>
      <c r="D83"/>
      <c r="E83" s="161"/>
      <c r="F83"/>
      <c r="G83"/>
      <c r="H83" s="202"/>
      <c r="I83"/>
      <c r="J83"/>
      <c r="K83"/>
      <c r="L83"/>
      <c r="M83"/>
      <c r="N83"/>
      <c r="O83" s="273"/>
      <c r="P83" s="273"/>
      <c r="Q83" s="198"/>
      <c r="R83" s="198"/>
      <c r="S83" s="199"/>
      <c r="T83" s="209"/>
      <c r="U83" s="209"/>
      <c r="V83" s="209"/>
      <c r="W83" s="211"/>
      <c r="X83" s="211"/>
      <c r="Y83" s="211"/>
      <c r="Z83"/>
    </row>
    <row r="84" spans="1:26" x14ac:dyDescent="0.2">
      <c r="A84"/>
      <c r="B84"/>
      <c r="C84"/>
      <c r="D84"/>
      <c r="E84" s="161"/>
      <c r="F84"/>
      <c r="G84"/>
      <c r="H84" s="202"/>
      <c r="I84"/>
      <c r="J84"/>
      <c r="K84"/>
      <c r="L84"/>
      <c r="M84"/>
      <c r="N84"/>
      <c r="O84" s="273"/>
      <c r="P84" s="273"/>
      <c r="Q84" s="198"/>
      <c r="R84" s="198"/>
      <c r="S84" s="199"/>
      <c r="T84" s="209"/>
      <c r="U84" s="209"/>
      <c r="V84" s="209"/>
      <c r="W84" s="211"/>
      <c r="X84" s="211"/>
      <c r="Y84" s="211"/>
      <c r="Z84"/>
    </row>
    <row r="85" spans="1:26" x14ac:dyDescent="0.2">
      <c r="A85"/>
      <c r="B85"/>
      <c r="C85"/>
      <c r="D85"/>
      <c r="E85" s="161"/>
      <c r="F85"/>
      <c r="G85"/>
      <c r="H85" s="202"/>
      <c r="I85"/>
      <c r="J85"/>
      <c r="K85"/>
      <c r="L85"/>
      <c r="M85"/>
      <c r="N85"/>
      <c r="O85" s="273"/>
      <c r="P85" s="273"/>
      <c r="Q85" s="198"/>
      <c r="R85" s="198"/>
      <c r="S85" s="199"/>
      <c r="T85" s="209"/>
      <c r="U85" s="209"/>
      <c r="V85" s="209"/>
      <c r="W85" s="211"/>
      <c r="X85" s="211"/>
      <c r="Y85" s="211"/>
      <c r="Z85"/>
    </row>
    <row r="86" spans="1:26" x14ac:dyDescent="0.2">
      <c r="A86"/>
      <c r="B86"/>
      <c r="C86"/>
      <c r="D86"/>
      <c r="E86" s="161"/>
      <c r="F86"/>
      <c r="G86"/>
      <c r="H86" s="202"/>
      <c r="I86"/>
      <c r="J86"/>
      <c r="K86"/>
      <c r="L86"/>
      <c r="M86"/>
      <c r="N86"/>
      <c r="O86" s="273"/>
      <c r="P86" s="273"/>
      <c r="Q86" s="198"/>
      <c r="R86" s="198"/>
      <c r="S86" s="199"/>
      <c r="T86" s="209"/>
      <c r="U86" s="209"/>
      <c r="V86" s="209"/>
      <c r="W86" s="211"/>
      <c r="X86" s="211"/>
      <c r="Y86" s="211"/>
      <c r="Z86"/>
    </row>
    <row r="87" spans="1:26" x14ac:dyDescent="0.2">
      <c r="A87"/>
      <c r="B87"/>
      <c r="C87"/>
      <c r="D87"/>
      <c r="E87" s="161"/>
      <c r="F87"/>
      <c r="G87"/>
      <c r="H87" s="202"/>
      <c r="I87"/>
      <c r="J87"/>
      <c r="K87"/>
      <c r="L87"/>
      <c r="M87"/>
      <c r="N87"/>
      <c r="O87" s="273"/>
      <c r="P87" s="273"/>
      <c r="Q87" s="198"/>
      <c r="R87" s="198"/>
      <c r="S87" s="199"/>
      <c r="T87" s="209"/>
      <c r="U87" s="209"/>
      <c r="V87" s="209"/>
      <c r="W87" s="211"/>
      <c r="X87" s="211"/>
      <c r="Y87" s="211"/>
      <c r="Z87"/>
    </row>
    <row r="88" spans="1:26" x14ac:dyDescent="0.2">
      <c r="A88"/>
      <c r="B88"/>
      <c r="C88"/>
      <c r="D88"/>
      <c r="E88" s="161"/>
      <c r="F88"/>
      <c r="G88"/>
      <c r="H88" s="202"/>
      <c r="I88"/>
      <c r="J88"/>
      <c r="K88"/>
      <c r="L88"/>
      <c r="M88"/>
      <c r="N88"/>
      <c r="O88" s="273"/>
      <c r="P88" s="273"/>
      <c r="Q88" s="198"/>
      <c r="R88" s="198"/>
      <c r="S88" s="199"/>
      <c r="T88" s="209"/>
      <c r="U88" s="209"/>
      <c r="V88" s="209"/>
      <c r="W88" s="211"/>
      <c r="X88" s="211"/>
      <c r="Y88" s="211"/>
      <c r="Z88"/>
    </row>
    <row r="89" spans="1:26" x14ac:dyDescent="0.2">
      <c r="A89"/>
      <c r="B89"/>
      <c r="C89"/>
      <c r="D89"/>
      <c r="E89" s="161"/>
      <c r="F89"/>
      <c r="G89"/>
      <c r="H89" s="202"/>
      <c r="I89"/>
      <c r="J89"/>
      <c r="K89"/>
      <c r="L89"/>
      <c r="M89"/>
      <c r="N89"/>
      <c r="O89" s="273"/>
      <c r="P89" s="273"/>
      <c r="Q89" s="198"/>
      <c r="R89" s="198"/>
      <c r="S89" s="199"/>
      <c r="T89" s="209"/>
      <c r="U89" s="209"/>
      <c r="V89" s="209"/>
      <c r="W89" s="211"/>
      <c r="X89" s="211"/>
      <c r="Y89" s="211"/>
      <c r="Z89"/>
    </row>
    <row r="90" spans="1:26" x14ac:dyDescent="0.2">
      <c r="A90"/>
      <c r="B90"/>
      <c r="C90"/>
      <c r="D90"/>
      <c r="E90" s="161"/>
      <c r="F90"/>
      <c r="G90"/>
      <c r="H90" s="202"/>
      <c r="I90"/>
      <c r="J90"/>
      <c r="K90"/>
      <c r="L90"/>
      <c r="M90"/>
      <c r="N90"/>
      <c r="O90" s="273"/>
      <c r="P90" s="273"/>
      <c r="Q90" s="198"/>
      <c r="R90" s="198"/>
      <c r="S90" s="199"/>
      <c r="T90" s="209"/>
      <c r="U90" s="209"/>
      <c r="V90" s="209"/>
      <c r="W90" s="211"/>
      <c r="X90" s="211"/>
      <c r="Y90" s="211"/>
      <c r="Z90"/>
    </row>
    <row r="91" spans="1:26" x14ac:dyDescent="0.2">
      <c r="A91"/>
      <c r="B91"/>
      <c r="C91"/>
      <c r="D91"/>
      <c r="E91" s="161"/>
      <c r="F91"/>
      <c r="G91"/>
      <c r="H91" s="202"/>
      <c r="I91"/>
      <c r="J91"/>
      <c r="K91"/>
      <c r="L91"/>
      <c r="M91"/>
      <c r="N91"/>
      <c r="O91" s="273"/>
      <c r="P91" s="273"/>
      <c r="Q91" s="198"/>
      <c r="R91" s="198"/>
      <c r="S91" s="199"/>
      <c r="T91" s="209"/>
      <c r="U91" s="209"/>
      <c r="V91" s="209"/>
      <c r="W91" s="211"/>
      <c r="X91" s="211"/>
      <c r="Y91" s="211"/>
      <c r="Z91"/>
    </row>
    <row r="92" spans="1:26" x14ac:dyDescent="0.2">
      <c r="A92"/>
      <c r="B92"/>
      <c r="C92"/>
      <c r="D92"/>
      <c r="E92" s="161"/>
      <c r="F92"/>
      <c r="G92"/>
      <c r="H92" s="202"/>
      <c r="I92"/>
      <c r="J92"/>
      <c r="K92"/>
      <c r="L92"/>
      <c r="M92"/>
      <c r="N92"/>
      <c r="O92" s="273"/>
      <c r="P92" s="273"/>
      <c r="Q92" s="198"/>
      <c r="R92" s="198"/>
      <c r="S92" s="199"/>
      <c r="T92" s="209"/>
      <c r="U92" s="209"/>
      <c r="V92" s="209"/>
      <c r="W92" s="211"/>
      <c r="X92" s="211"/>
      <c r="Y92" s="211"/>
      <c r="Z92"/>
    </row>
    <row r="93" spans="1:26" x14ac:dyDescent="0.2">
      <c r="A93"/>
      <c r="B93"/>
      <c r="C93"/>
      <c r="D93"/>
      <c r="E93" s="161"/>
      <c r="F93"/>
      <c r="G93"/>
      <c r="H93" s="202"/>
      <c r="I93"/>
      <c r="J93"/>
      <c r="K93"/>
      <c r="L93"/>
      <c r="M93"/>
      <c r="N93"/>
      <c r="O93" s="273"/>
      <c r="P93" s="273"/>
      <c r="Q93" s="198"/>
      <c r="R93" s="198"/>
      <c r="S93" s="199"/>
      <c r="T93" s="209"/>
      <c r="U93" s="209"/>
      <c r="V93" s="209"/>
      <c r="W93" s="211"/>
      <c r="X93" s="211"/>
      <c r="Y93" s="211"/>
      <c r="Z93"/>
    </row>
    <row r="94" spans="1:26" x14ac:dyDescent="0.2">
      <c r="A94"/>
      <c r="B94"/>
      <c r="C94"/>
      <c r="D94"/>
      <c r="E94" s="161"/>
      <c r="F94"/>
      <c r="G94"/>
      <c r="H94" s="202"/>
      <c r="I94"/>
      <c r="J94"/>
      <c r="K94"/>
      <c r="L94"/>
      <c r="M94"/>
      <c r="N94"/>
      <c r="O94" s="273"/>
      <c r="P94" s="273"/>
      <c r="Q94" s="198"/>
      <c r="R94" s="198"/>
      <c r="S94" s="199"/>
      <c r="T94" s="209"/>
      <c r="U94" s="209"/>
      <c r="V94" s="209"/>
      <c r="W94" s="211"/>
      <c r="X94" s="211"/>
      <c r="Y94" s="211"/>
      <c r="Z94"/>
    </row>
    <row r="95" spans="1:26" x14ac:dyDescent="0.2">
      <c r="A95"/>
      <c r="B95"/>
      <c r="C95"/>
      <c r="D95"/>
      <c r="E95" s="161"/>
      <c r="F95"/>
      <c r="G95"/>
      <c r="H95" s="202"/>
      <c r="I95"/>
      <c r="J95"/>
      <c r="K95"/>
      <c r="L95"/>
      <c r="M95"/>
      <c r="N95"/>
      <c r="O95" s="273"/>
      <c r="P95" s="273"/>
      <c r="Q95" s="198"/>
      <c r="R95" s="198"/>
      <c r="S95" s="199"/>
      <c r="T95" s="209"/>
      <c r="U95" s="209"/>
      <c r="V95" s="209"/>
      <c r="W95" s="211"/>
      <c r="X95" s="211"/>
      <c r="Y95" s="211"/>
      <c r="Z95"/>
    </row>
    <row r="96" spans="1:26" x14ac:dyDescent="0.2">
      <c r="A96"/>
      <c r="B96"/>
      <c r="C96"/>
      <c r="D96"/>
      <c r="E96" s="161"/>
      <c r="F96"/>
      <c r="G96"/>
      <c r="H96" s="202"/>
      <c r="I96"/>
      <c r="J96"/>
      <c r="K96"/>
      <c r="L96"/>
      <c r="M96"/>
      <c r="N96"/>
      <c r="O96" s="273"/>
      <c r="P96" s="273"/>
      <c r="Q96" s="198"/>
      <c r="R96" s="198"/>
      <c r="S96" s="199"/>
      <c r="T96" s="209"/>
      <c r="U96" s="209"/>
      <c r="V96" s="209"/>
      <c r="W96" s="211"/>
      <c r="X96" s="211"/>
      <c r="Y96" s="211"/>
      <c r="Z96"/>
    </row>
    <row r="97" spans="1:26" x14ac:dyDescent="0.2">
      <c r="A97"/>
      <c r="B97"/>
      <c r="C97"/>
      <c r="D97"/>
      <c r="E97" s="161"/>
      <c r="F97"/>
      <c r="G97"/>
      <c r="H97" s="202"/>
      <c r="I97"/>
      <c r="J97"/>
      <c r="K97"/>
      <c r="L97"/>
      <c r="M97"/>
      <c r="N97"/>
      <c r="O97" s="273"/>
      <c r="P97" s="273"/>
      <c r="Q97" s="198"/>
      <c r="R97" s="198"/>
      <c r="S97" s="199"/>
      <c r="T97" s="209"/>
      <c r="U97" s="209"/>
      <c r="V97" s="209"/>
      <c r="W97" s="211"/>
      <c r="X97" s="211"/>
      <c r="Y97" s="211"/>
      <c r="Z97"/>
    </row>
    <row r="98" spans="1:26" x14ac:dyDescent="0.2">
      <c r="A98"/>
      <c r="B98"/>
      <c r="C98"/>
      <c r="D98"/>
      <c r="E98" s="161"/>
      <c r="F98"/>
      <c r="G98"/>
      <c r="H98" s="202"/>
      <c r="I98"/>
      <c r="J98"/>
      <c r="K98"/>
      <c r="L98"/>
      <c r="M98"/>
      <c r="N98"/>
      <c r="O98" s="273"/>
      <c r="P98" s="273"/>
      <c r="Q98" s="198"/>
      <c r="R98" s="198"/>
      <c r="S98" s="199"/>
      <c r="T98" s="209"/>
      <c r="U98" s="209"/>
      <c r="V98" s="209"/>
      <c r="W98" s="211"/>
      <c r="X98" s="211"/>
      <c r="Y98" s="211"/>
      <c r="Z98"/>
    </row>
    <row r="99" spans="1:26" x14ac:dyDescent="0.2">
      <c r="A99"/>
      <c r="B99"/>
      <c r="C99"/>
      <c r="D99"/>
      <c r="E99" s="161"/>
      <c r="F99"/>
      <c r="G99"/>
      <c r="H99" s="202"/>
      <c r="I99"/>
      <c r="J99"/>
      <c r="K99"/>
      <c r="L99"/>
      <c r="M99"/>
      <c r="N99"/>
      <c r="O99" s="273"/>
      <c r="P99" s="273"/>
      <c r="Q99" s="198"/>
      <c r="R99" s="198"/>
      <c r="S99" s="199"/>
      <c r="T99" s="209"/>
      <c r="U99" s="209"/>
      <c r="V99" s="209"/>
      <c r="W99" s="211"/>
      <c r="X99" s="211"/>
      <c r="Y99" s="211"/>
      <c r="Z99"/>
    </row>
    <row r="100" spans="1:26" x14ac:dyDescent="0.2">
      <c r="A100"/>
      <c r="B100"/>
      <c r="C100"/>
      <c r="D100"/>
      <c r="E100" s="161"/>
      <c r="F100"/>
      <c r="G100"/>
      <c r="H100" s="202"/>
      <c r="I100"/>
      <c r="J100"/>
      <c r="K100"/>
      <c r="L100"/>
      <c r="M100"/>
      <c r="N100"/>
      <c r="O100" s="273"/>
      <c r="P100" s="273"/>
      <c r="Q100" s="198"/>
      <c r="R100" s="198"/>
      <c r="S100" s="199"/>
      <c r="T100" s="209"/>
      <c r="U100" s="209"/>
      <c r="V100" s="209"/>
      <c r="W100" s="211"/>
      <c r="X100" s="211"/>
      <c r="Y100" s="211"/>
      <c r="Z100"/>
    </row>
    <row r="101" spans="1:26" x14ac:dyDescent="0.2">
      <c r="A101"/>
      <c r="B101"/>
      <c r="C101"/>
      <c r="D101"/>
      <c r="E101" s="161"/>
      <c r="F101"/>
      <c r="G101"/>
      <c r="H101" s="202"/>
      <c r="I101"/>
      <c r="J101"/>
      <c r="K101"/>
      <c r="L101"/>
      <c r="M101"/>
      <c r="N101"/>
      <c r="O101" s="273"/>
      <c r="P101" s="273"/>
      <c r="Q101" s="198"/>
      <c r="R101" s="198"/>
      <c r="S101" s="199"/>
      <c r="T101" s="209"/>
      <c r="U101" s="209"/>
      <c r="V101" s="209"/>
      <c r="W101" s="211"/>
      <c r="X101" s="211"/>
      <c r="Y101" s="211"/>
      <c r="Z101"/>
    </row>
    <row r="102" spans="1:26" x14ac:dyDescent="0.2">
      <c r="A102"/>
      <c r="B102"/>
      <c r="C102"/>
      <c r="D102"/>
      <c r="E102" s="161"/>
      <c r="F102"/>
      <c r="G102"/>
      <c r="H102" s="202"/>
      <c r="I102"/>
      <c r="J102"/>
      <c r="K102"/>
      <c r="L102"/>
      <c r="M102"/>
      <c r="N102"/>
      <c r="O102" s="273"/>
      <c r="P102" s="273"/>
      <c r="Q102" s="198"/>
      <c r="R102" s="198"/>
      <c r="S102" s="199"/>
      <c r="T102" s="209"/>
      <c r="U102" s="209"/>
      <c r="V102" s="209"/>
      <c r="W102" s="211"/>
      <c r="X102" s="211"/>
      <c r="Y102" s="211"/>
      <c r="Z102"/>
    </row>
    <row r="103" spans="1:26" x14ac:dyDescent="0.2">
      <c r="A103"/>
      <c r="B103"/>
      <c r="C103"/>
      <c r="D103"/>
      <c r="E103" s="161"/>
      <c r="F103"/>
      <c r="G103"/>
      <c r="H103" s="202"/>
      <c r="I103"/>
      <c r="J103"/>
      <c r="K103"/>
      <c r="L103"/>
      <c r="M103"/>
      <c r="N103"/>
      <c r="O103" s="273"/>
      <c r="P103" s="273"/>
      <c r="Q103" s="198"/>
      <c r="R103" s="198"/>
      <c r="S103" s="199"/>
      <c r="T103" s="209"/>
      <c r="U103" s="209"/>
      <c r="V103" s="209"/>
      <c r="W103" s="211"/>
      <c r="X103" s="211"/>
      <c r="Y103" s="211"/>
      <c r="Z103"/>
    </row>
    <row r="104" spans="1:26" x14ac:dyDescent="0.2">
      <c r="A104"/>
      <c r="B104"/>
      <c r="C104"/>
      <c r="D104"/>
      <c r="E104" s="161"/>
      <c r="F104"/>
      <c r="G104"/>
      <c r="H104" s="202"/>
      <c r="I104"/>
      <c r="J104"/>
      <c r="K104"/>
      <c r="L104"/>
      <c r="M104"/>
      <c r="N104"/>
      <c r="O104" s="273"/>
      <c r="P104" s="273"/>
      <c r="Q104" s="198"/>
      <c r="R104" s="198"/>
      <c r="S104" s="199"/>
      <c r="T104" s="209"/>
      <c r="U104" s="209"/>
      <c r="V104" s="209"/>
      <c r="W104" s="211"/>
      <c r="X104" s="211"/>
      <c r="Y104" s="211"/>
      <c r="Z104"/>
    </row>
    <row r="105" spans="1:26" x14ac:dyDescent="0.2">
      <c r="A105"/>
      <c r="B105"/>
      <c r="C105"/>
      <c r="D105"/>
      <c r="E105" s="161"/>
      <c r="F105"/>
      <c r="G105"/>
      <c r="H105" s="202"/>
      <c r="I105"/>
      <c r="J105"/>
      <c r="K105"/>
      <c r="L105"/>
      <c r="M105"/>
      <c r="N105"/>
      <c r="O105" s="273"/>
      <c r="P105" s="273"/>
      <c r="Q105" s="198"/>
      <c r="R105" s="198"/>
      <c r="S105" s="199"/>
      <c r="T105" s="209"/>
      <c r="U105" s="209"/>
      <c r="V105" s="209"/>
      <c r="W105" s="211"/>
      <c r="X105" s="211"/>
      <c r="Y105" s="211"/>
      <c r="Z105"/>
    </row>
    <row r="106" spans="1:26" x14ac:dyDescent="0.2">
      <c r="A106"/>
      <c r="B106"/>
      <c r="C106"/>
      <c r="D106"/>
      <c r="E106" s="161"/>
      <c r="F106"/>
      <c r="G106"/>
      <c r="H106" s="202"/>
      <c r="I106"/>
      <c r="J106"/>
      <c r="K106"/>
      <c r="L106"/>
      <c r="M106"/>
      <c r="N106"/>
      <c r="O106" s="273"/>
      <c r="P106" s="273"/>
      <c r="Q106" s="198"/>
      <c r="R106" s="198"/>
      <c r="S106" s="199"/>
      <c r="T106" s="209"/>
      <c r="U106" s="209"/>
      <c r="V106" s="209"/>
      <c r="W106" s="211"/>
      <c r="X106" s="211"/>
      <c r="Y106" s="211"/>
      <c r="Z106"/>
    </row>
    <row r="107" spans="1:26" x14ac:dyDescent="0.2">
      <c r="A107"/>
      <c r="B107"/>
      <c r="C107"/>
      <c r="D107"/>
      <c r="E107" s="161"/>
      <c r="F107"/>
      <c r="G107"/>
      <c r="H107" s="202"/>
      <c r="I107"/>
      <c r="J107"/>
      <c r="K107"/>
      <c r="L107"/>
      <c r="M107"/>
      <c r="N107"/>
      <c r="O107" s="273"/>
      <c r="P107" s="273"/>
      <c r="Q107" s="198"/>
      <c r="R107" s="198"/>
      <c r="S107" s="199"/>
      <c r="T107" s="209"/>
      <c r="U107" s="209"/>
      <c r="V107" s="209"/>
      <c r="W107" s="211"/>
      <c r="X107" s="211"/>
      <c r="Y107" s="211"/>
      <c r="Z107"/>
    </row>
    <row r="108" spans="1:26" x14ac:dyDescent="0.2">
      <c r="A108"/>
      <c r="B108"/>
      <c r="C108"/>
      <c r="D108"/>
      <c r="E108" s="161"/>
      <c r="F108"/>
      <c r="G108"/>
      <c r="H108" s="202"/>
      <c r="I108"/>
      <c r="J108"/>
      <c r="K108"/>
      <c r="L108"/>
      <c r="M108"/>
      <c r="N108"/>
      <c r="O108" s="273"/>
      <c r="P108" s="273"/>
      <c r="Q108" s="198"/>
      <c r="R108" s="198"/>
      <c r="S108" s="199"/>
      <c r="T108" s="209"/>
      <c r="U108" s="209"/>
      <c r="V108" s="209"/>
      <c r="W108" s="211"/>
      <c r="X108" s="211"/>
      <c r="Y108" s="211"/>
      <c r="Z108"/>
    </row>
    <row r="109" spans="1:26" x14ac:dyDescent="0.2">
      <c r="A109"/>
      <c r="B109"/>
      <c r="C109"/>
      <c r="D109"/>
      <c r="E109" s="161"/>
      <c r="F109"/>
      <c r="G109"/>
      <c r="H109" s="202"/>
      <c r="I109"/>
      <c r="J109"/>
      <c r="K109"/>
      <c r="L109"/>
      <c r="M109"/>
      <c r="N109"/>
      <c r="O109" s="273"/>
      <c r="P109" s="273"/>
      <c r="Q109" s="198"/>
      <c r="R109" s="198"/>
      <c r="S109" s="199"/>
      <c r="T109" s="209"/>
      <c r="U109" s="209"/>
      <c r="V109" s="209"/>
      <c r="W109" s="211"/>
      <c r="X109" s="211"/>
      <c r="Y109" s="211"/>
      <c r="Z109"/>
    </row>
    <row r="110" spans="1:26" x14ac:dyDescent="0.2">
      <c r="A110"/>
      <c r="B110"/>
      <c r="C110"/>
      <c r="D110"/>
      <c r="E110" s="161"/>
      <c r="F110"/>
      <c r="G110"/>
      <c r="H110" s="202"/>
      <c r="I110"/>
      <c r="J110"/>
      <c r="K110"/>
      <c r="L110"/>
      <c r="M110"/>
      <c r="N110"/>
      <c r="O110" s="273"/>
      <c r="P110" s="273"/>
      <c r="Q110" s="198"/>
      <c r="R110" s="198"/>
      <c r="S110" s="199"/>
      <c r="T110" s="209"/>
      <c r="U110" s="209"/>
      <c r="V110" s="209"/>
      <c r="W110" s="211"/>
      <c r="X110" s="211"/>
      <c r="Y110" s="211"/>
      <c r="Z110"/>
    </row>
    <row r="111" spans="1:26" x14ac:dyDescent="0.2">
      <c r="A111"/>
      <c r="B111"/>
      <c r="C111"/>
      <c r="D111"/>
      <c r="E111" s="161"/>
      <c r="F111"/>
      <c r="G111"/>
      <c r="H111" s="202"/>
      <c r="I111"/>
      <c r="J111"/>
      <c r="K111"/>
      <c r="L111"/>
      <c r="M111"/>
      <c r="N111"/>
      <c r="O111" s="273"/>
      <c r="P111" s="273"/>
      <c r="Q111" s="198"/>
      <c r="R111" s="198"/>
      <c r="S111" s="199"/>
      <c r="T111" s="209"/>
      <c r="U111" s="209"/>
      <c r="V111" s="209"/>
      <c r="W111" s="211"/>
      <c r="X111" s="211"/>
      <c r="Y111" s="211"/>
      <c r="Z111"/>
    </row>
    <row r="112" spans="1:26" x14ac:dyDescent="0.2">
      <c r="A112"/>
      <c r="B112"/>
      <c r="C112"/>
      <c r="D112"/>
      <c r="E112" s="161"/>
      <c r="F112"/>
      <c r="G112"/>
      <c r="H112" s="202"/>
      <c r="I112"/>
      <c r="J112"/>
      <c r="K112"/>
      <c r="L112"/>
      <c r="M112"/>
      <c r="N112"/>
      <c r="O112" s="273"/>
      <c r="P112" s="273"/>
      <c r="Q112" s="198"/>
      <c r="R112" s="198"/>
      <c r="S112" s="199"/>
      <c r="T112" s="209"/>
      <c r="U112" s="209"/>
      <c r="V112" s="209"/>
      <c r="W112" s="211"/>
      <c r="X112" s="211"/>
      <c r="Y112" s="211"/>
      <c r="Z112"/>
    </row>
    <row r="113" spans="1:26" x14ac:dyDescent="0.2">
      <c r="A113"/>
      <c r="B113"/>
      <c r="C113"/>
      <c r="D113"/>
      <c r="E113" s="161"/>
      <c r="F113"/>
      <c r="G113"/>
      <c r="H113" s="202"/>
      <c r="I113"/>
      <c r="J113"/>
      <c r="K113"/>
      <c r="L113"/>
      <c r="M113"/>
      <c r="N113"/>
      <c r="O113" s="273"/>
      <c r="P113" s="273"/>
      <c r="Q113" s="198"/>
      <c r="R113" s="198"/>
      <c r="S113" s="199"/>
      <c r="T113" s="209"/>
      <c r="U113" s="209"/>
      <c r="V113" s="209"/>
      <c r="W113" s="211"/>
      <c r="X113" s="211"/>
      <c r="Y113" s="211"/>
      <c r="Z113"/>
    </row>
    <row r="114" spans="1:26" x14ac:dyDescent="0.2">
      <c r="A114"/>
      <c r="B114"/>
      <c r="C114"/>
      <c r="D114"/>
      <c r="E114" s="161"/>
      <c r="F114"/>
      <c r="G114"/>
      <c r="H114" s="202"/>
      <c r="I114"/>
      <c r="J114"/>
      <c r="K114"/>
      <c r="L114"/>
      <c r="M114"/>
      <c r="N114"/>
      <c r="O114" s="273"/>
      <c r="P114" s="273"/>
      <c r="Q114" s="198"/>
      <c r="R114" s="198"/>
      <c r="S114" s="199"/>
      <c r="T114" s="209"/>
      <c r="U114" s="209"/>
      <c r="V114" s="209"/>
      <c r="W114" s="211"/>
      <c r="X114" s="211"/>
      <c r="Y114" s="211"/>
      <c r="Z114"/>
    </row>
    <row r="115" spans="1:26" x14ac:dyDescent="0.2">
      <c r="A115"/>
      <c r="B115"/>
      <c r="C115"/>
      <c r="D115"/>
      <c r="E115" s="161"/>
      <c r="F115"/>
      <c r="G115"/>
      <c r="H115" s="202"/>
      <c r="I115"/>
      <c r="J115"/>
      <c r="K115"/>
      <c r="L115"/>
      <c r="M115"/>
      <c r="N115"/>
      <c r="O115" s="273"/>
      <c r="P115" s="273"/>
      <c r="Q115" s="198"/>
      <c r="R115" s="198"/>
      <c r="S115" s="199"/>
      <c r="T115" s="209"/>
      <c r="U115" s="209"/>
      <c r="V115" s="209"/>
      <c r="W115" s="211"/>
      <c r="X115" s="211"/>
      <c r="Y115" s="211"/>
      <c r="Z115"/>
    </row>
    <row r="116" spans="1:26" x14ac:dyDescent="0.2">
      <c r="A116"/>
      <c r="B116"/>
      <c r="C116"/>
      <c r="D116"/>
      <c r="E116" s="161"/>
      <c r="F116"/>
      <c r="G116"/>
      <c r="H116" s="202"/>
      <c r="I116"/>
      <c r="J116"/>
      <c r="K116"/>
      <c r="L116"/>
      <c r="M116"/>
      <c r="N116"/>
      <c r="O116" s="273"/>
      <c r="P116" s="273"/>
      <c r="Q116" s="198"/>
      <c r="R116" s="198"/>
      <c r="S116" s="199"/>
      <c r="T116" s="209"/>
      <c r="U116" s="209"/>
      <c r="V116" s="209"/>
      <c r="W116" s="211"/>
      <c r="X116" s="211"/>
      <c r="Y116" s="211"/>
      <c r="Z116"/>
    </row>
    <row r="117" spans="1:26" x14ac:dyDescent="0.2">
      <c r="A117"/>
      <c r="B117"/>
      <c r="C117"/>
      <c r="D117"/>
      <c r="E117" s="161"/>
      <c r="F117"/>
      <c r="G117"/>
      <c r="H117" s="202"/>
      <c r="I117"/>
      <c r="J117"/>
      <c r="K117"/>
      <c r="L117"/>
      <c r="M117"/>
      <c r="N117"/>
      <c r="O117" s="273"/>
      <c r="P117" s="273"/>
      <c r="Q117" s="198"/>
      <c r="R117" s="198"/>
      <c r="S117" s="199"/>
      <c r="T117" s="209"/>
      <c r="U117" s="209"/>
      <c r="V117" s="209"/>
      <c r="W117" s="211"/>
      <c r="X117" s="211"/>
      <c r="Y117" s="211"/>
      <c r="Z117"/>
    </row>
    <row r="118" spans="1:26" x14ac:dyDescent="0.2">
      <c r="A118"/>
      <c r="B118"/>
      <c r="C118"/>
      <c r="D118"/>
      <c r="E118" s="161"/>
      <c r="F118"/>
      <c r="G118"/>
      <c r="H118" s="202"/>
      <c r="I118"/>
      <c r="J118"/>
      <c r="K118"/>
      <c r="L118"/>
      <c r="M118"/>
      <c r="N118"/>
      <c r="O118" s="273"/>
      <c r="P118" s="273"/>
      <c r="Q118" s="198"/>
      <c r="R118" s="198"/>
      <c r="S118" s="199"/>
      <c r="T118" s="209"/>
      <c r="U118" s="209"/>
      <c r="V118" s="209"/>
      <c r="W118" s="211"/>
      <c r="X118" s="211"/>
      <c r="Y118" s="211"/>
      <c r="Z118"/>
    </row>
    <row r="119" spans="1:26" x14ac:dyDescent="0.2">
      <c r="A119"/>
      <c r="B119"/>
      <c r="C119"/>
      <c r="D119"/>
      <c r="E119" s="161"/>
      <c r="F119"/>
      <c r="G119"/>
      <c r="H119" s="202"/>
      <c r="I119"/>
      <c r="J119"/>
      <c r="K119"/>
      <c r="L119"/>
      <c r="M119"/>
      <c r="N119"/>
      <c r="O119" s="273"/>
      <c r="P119" s="273"/>
      <c r="Q119" s="198"/>
      <c r="R119" s="198"/>
      <c r="S119" s="199"/>
      <c r="T119" s="209"/>
      <c r="U119" s="209"/>
      <c r="V119" s="209"/>
      <c r="W119" s="211"/>
      <c r="X119" s="211"/>
      <c r="Y119" s="211"/>
      <c r="Z119"/>
    </row>
    <row r="120" spans="1:26" x14ac:dyDescent="0.2">
      <c r="A120"/>
      <c r="B120"/>
      <c r="C120"/>
      <c r="D120"/>
      <c r="E120" s="161"/>
      <c r="F120"/>
      <c r="G120"/>
      <c r="H120" s="202"/>
      <c r="I120"/>
      <c r="J120"/>
      <c r="K120"/>
      <c r="L120"/>
      <c r="M120"/>
      <c r="N120"/>
      <c r="O120" s="273"/>
      <c r="P120" s="273"/>
      <c r="Q120" s="198"/>
      <c r="R120" s="198"/>
      <c r="S120" s="199"/>
      <c r="T120" s="209"/>
      <c r="U120" s="209"/>
      <c r="V120" s="209"/>
      <c r="W120" s="211"/>
      <c r="X120" s="211"/>
      <c r="Y120" s="211"/>
      <c r="Z120"/>
    </row>
    <row r="121" spans="1:26" x14ac:dyDescent="0.2">
      <c r="A121"/>
      <c r="B121"/>
      <c r="C121"/>
      <c r="D121"/>
      <c r="E121" s="161"/>
      <c r="F121"/>
      <c r="G121"/>
      <c r="H121" s="202"/>
      <c r="I121"/>
      <c r="J121"/>
      <c r="K121"/>
      <c r="L121"/>
      <c r="M121"/>
      <c r="N121"/>
      <c r="O121" s="273"/>
      <c r="P121" s="273"/>
      <c r="Q121" s="198"/>
      <c r="R121" s="198"/>
      <c r="S121" s="199"/>
      <c r="T121" s="209"/>
      <c r="U121" s="209"/>
      <c r="V121" s="209"/>
      <c r="W121" s="211"/>
      <c r="X121" s="211"/>
      <c r="Y121" s="211"/>
      <c r="Z121"/>
    </row>
    <row r="122" spans="1:26" x14ac:dyDescent="0.2">
      <c r="A122"/>
      <c r="B122"/>
      <c r="C122"/>
      <c r="D122"/>
      <c r="E122" s="161"/>
      <c r="F122"/>
      <c r="G122"/>
      <c r="H122" s="202"/>
      <c r="I122"/>
      <c r="J122"/>
      <c r="K122"/>
      <c r="L122"/>
      <c r="M122"/>
      <c r="N122"/>
      <c r="O122" s="273"/>
      <c r="P122" s="273"/>
      <c r="Q122" s="198"/>
      <c r="R122" s="198"/>
      <c r="S122" s="199"/>
      <c r="T122" s="209"/>
      <c r="U122" s="209"/>
      <c r="V122" s="209"/>
      <c r="W122" s="211"/>
      <c r="X122" s="211"/>
      <c r="Y122" s="211"/>
      <c r="Z122"/>
    </row>
    <row r="123" spans="1:26" x14ac:dyDescent="0.2">
      <c r="A123"/>
      <c r="B123"/>
      <c r="C123"/>
      <c r="D123"/>
      <c r="E123" s="161"/>
      <c r="F123"/>
      <c r="G123"/>
      <c r="H123" s="202"/>
      <c r="I123"/>
      <c r="J123"/>
      <c r="K123"/>
      <c r="L123"/>
      <c r="M123"/>
      <c r="N123"/>
      <c r="O123" s="273"/>
      <c r="P123" s="273"/>
      <c r="Q123" s="198"/>
      <c r="R123" s="198"/>
      <c r="S123" s="199"/>
      <c r="T123" s="209"/>
      <c r="U123" s="209"/>
      <c r="V123" s="209"/>
      <c r="W123" s="211"/>
      <c r="X123" s="211"/>
      <c r="Y123" s="211"/>
      <c r="Z123"/>
    </row>
    <row r="124" spans="1:26" x14ac:dyDescent="0.2">
      <c r="A124"/>
      <c r="B124"/>
      <c r="C124"/>
      <c r="D124"/>
      <c r="E124" s="161"/>
      <c r="F124"/>
      <c r="G124"/>
      <c r="H124" s="202"/>
      <c r="I124"/>
      <c r="J124"/>
      <c r="K124"/>
      <c r="L124"/>
      <c r="M124"/>
      <c r="N124"/>
      <c r="O124" s="273"/>
      <c r="P124" s="273"/>
      <c r="Q124" s="198"/>
      <c r="R124" s="198"/>
      <c r="S124" s="199"/>
      <c r="T124" s="209"/>
      <c r="U124" s="209"/>
      <c r="V124" s="209"/>
      <c r="W124" s="211"/>
      <c r="X124" s="211"/>
      <c r="Y124" s="211"/>
      <c r="Z124"/>
    </row>
    <row r="125" spans="1:26" x14ac:dyDescent="0.2">
      <c r="A125"/>
      <c r="B125"/>
      <c r="C125"/>
      <c r="D125"/>
      <c r="E125" s="161"/>
      <c r="F125"/>
      <c r="G125"/>
      <c r="H125" s="202"/>
      <c r="I125"/>
      <c r="J125"/>
      <c r="K125"/>
      <c r="L125"/>
      <c r="M125"/>
      <c r="N125"/>
      <c r="O125" s="273"/>
      <c r="P125" s="273"/>
      <c r="Q125" s="198"/>
      <c r="R125" s="198"/>
      <c r="S125" s="199"/>
      <c r="T125" s="209"/>
      <c r="U125" s="209"/>
      <c r="V125" s="209"/>
      <c r="W125" s="211"/>
      <c r="X125" s="211"/>
      <c r="Y125" s="211"/>
      <c r="Z125"/>
    </row>
    <row r="126" spans="1:26" x14ac:dyDescent="0.2">
      <c r="A126"/>
      <c r="B126"/>
      <c r="C126"/>
      <c r="D126"/>
      <c r="E126" s="161"/>
      <c r="F126"/>
      <c r="G126"/>
      <c r="H126" s="202"/>
      <c r="I126"/>
      <c r="J126"/>
      <c r="K126"/>
      <c r="L126"/>
      <c r="M126"/>
      <c r="N126"/>
      <c r="O126" s="273"/>
      <c r="P126" s="273"/>
      <c r="Q126" s="198"/>
      <c r="R126" s="198"/>
      <c r="S126" s="199"/>
      <c r="T126" s="209"/>
      <c r="U126" s="209"/>
      <c r="V126" s="209"/>
      <c r="W126" s="211"/>
      <c r="X126" s="211"/>
      <c r="Y126" s="211"/>
      <c r="Z126"/>
    </row>
    <row r="127" spans="1:26" x14ac:dyDescent="0.2">
      <c r="A127"/>
      <c r="B127"/>
      <c r="C127"/>
      <c r="D127"/>
      <c r="E127" s="161"/>
      <c r="F127"/>
      <c r="G127"/>
      <c r="H127" s="202"/>
      <c r="I127"/>
      <c r="J127"/>
      <c r="K127"/>
      <c r="L127"/>
      <c r="M127"/>
      <c r="N127"/>
      <c r="O127" s="273"/>
      <c r="P127" s="273"/>
      <c r="Q127" s="198"/>
      <c r="R127" s="198"/>
      <c r="S127" s="199"/>
      <c r="T127" s="209"/>
      <c r="U127" s="209"/>
      <c r="V127" s="209"/>
      <c r="W127" s="211"/>
      <c r="X127" s="211"/>
      <c r="Y127" s="211"/>
      <c r="Z127"/>
    </row>
    <row r="128" spans="1:26" x14ac:dyDescent="0.2">
      <c r="A128"/>
      <c r="B128"/>
      <c r="C128"/>
      <c r="D128"/>
      <c r="E128" s="161"/>
      <c r="F128"/>
      <c r="G128"/>
      <c r="H128" s="202"/>
      <c r="I128"/>
      <c r="J128"/>
      <c r="K128"/>
      <c r="L128"/>
      <c r="M128"/>
      <c r="N128"/>
      <c r="O128" s="273"/>
      <c r="P128" s="273"/>
      <c r="Q128" s="198"/>
      <c r="R128" s="198"/>
      <c r="S128" s="199"/>
      <c r="T128" s="209"/>
      <c r="U128" s="209"/>
      <c r="V128" s="209"/>
      <c r="W128" s="211"/>
      <c r="X128" s="211"/>
      <c r="Y128" s="211"/>
      <c r="Z128"/>
    </row>
    <row r="129" spans="1:26" x14ac:dyDescent="0.2">
      <c r="A129"/>
      <c r="B129"/>
      <c r="C129"/>
      <c r="D129"/>
      <c r="E129" s="161"/>
      <c r="F129"/>
      <c r="G129"/>
      <c r="H129" s="202"/>
      <c r="I129"/>
      <c r="J129"/>
      <c r="K129"/>
      <c r="L129"/>
      <c r="M129"/>
      <c r="N129"/>
      <c r="O129" s="273"/>
      <c r="P129" s="273"/>
      <c r="Q129" s="198"/>
      <c r="R129" s="198"/>
      <c r="S129" s="199"/>
      <c r="T129" s="209"/>
      <c r="U129" s="209"/>
      <c r="V129" s="209"/>
      <c r="W129" s="211"/>
      <c r="X129" s="211"/>
      <c r="Y129" s="211"/>
      <c r="Z129"/>
    </row>
    <row r="130" spans="1:26" x14ac:dyDescent="0.2">
      <c r="A130"/>
      <c r="B130"/>
      <c r="C130"/>
      <c r="D130"/>
      <c r="E130" s="161"/>
      <c r="F130"/>
      <c r="G130"/>
      <c r="H130" s="202"/>
      <c r="I130"/>
      <c r="J130"/>
      <c r="K130"/>
      <c r="L130"/>
      <c r="M130"/>
      <c r="N130"/>
      <c r="O130" s="273"/>
      <c r="P130" s="273"/>
      <c r="Q130" s="198"/>
      <c r="R130" s="198"/>
      <c r="S130" s="199"/>
      <c r="T130" s="209"/>
      <c r="U130" s="209"/>
      <c r="V130" s="209"/>
      <c r="W130" s="211"/>
      <c r="X130" s="211"/>
      <c r="Y130" s="211"/>
      <c r="Z130"/>
    </row>
    <row r="131" spans="1:26" x14ac:dyDescent="0.2">
      <c r="A131"/>
      <c r="B131"/>
      <c r="C131"/>
      <c r="D131"/>
      <c r="E131" s="161"/>
      <c r="F131"/>
      <c r="G131"/>
      <c r="H131" s="202"/>
      <c r="I131"/>
      <c r="J131"/>
      <c r="K131"/>
      <c r="L131"/>
      <c r="M131"/>
      <c r="N131"/>
      <c r="O131" s="273"/>
      <c r="P131" s="273"/>
      <c r="Q131" s="198"/>
      <c r="R131" s="198"/>
      <c r="S131" s="199"/>
      <c r="T131" s="209"/>
      <c r="U131" s="209"/>
      <c r="V131" s="209"/>
      <c r="W131" s="211"/>
      <c r="X131" s="211"/>
      <c r="Y131" s="211"/>
      <c r="Z131"/>
    </row>
    <row r="132" spans="1:26" x14ac:dyDescent="0.2">
      <c r="A132"/>
      <c r="B132"/>
      <c r="C132"/>
      <c r="D132"/>
      <c r="E132" s="161"/>
      <c r="F132"/>
      <c r="G132"/>
      <c r="H132" s="202"/>
      <c r="I132"/>
      <c r="J132"/>
      <c r="K132"/>
      <c r="L132"/>
      <c r="M132"/>
      <c r="N132"/>
      <c r="O132" s="273"/>
      <c r="P132" s="273"/>
      <c r="Q132" s="198"/>
      <c r="R132" s="198"/>
      <c r="S132" s="199"/>
      <c r="T132" s="209"/>
      <c r="U132" s="209"/>
      <c r="V132" s="209"/>
      <c r="W132" s="211"/>
      <c r="X132" s="211"/>
      <c r="Y132" s="211"/>
      <c r="Z132"/>
    </row>
    <row r="133" spans="1:26" x14ac:dyDescent="0.2">
      <c r="A133"/>
      <c r="B133"/>
      <c r="C133"/>
      <c r="D133"/>
      <c r="E133" s="161"/>
      <c r="F133"/>
      <c r="G133"/>
      <c r="H133" s="202"/>
      <c r="I133"/>
      <c r="J133"/>
      <c r="K133"/>
      <c r="L133"/>
      <c r="M133"/>
      <c r="N133"/>
      <c r="O133" s="273"/>
      <c r="P133" s="273"/>
      <c r="Q133" s="198"/>
      <c r="R133" s="198"/>
      <c r="S133" s="199"/>
      <c r="T133" s="209"/>
      <c r="U133" s="209"/>
      <c r="V133" s="209"/>
      <c r="W133" s="211"/>
      <c r="X133" s="211"/>
      <c r="Y133" s="211"/>
      <c r="Z133"/>
    </row>
    <row r="134" spans="1:26" x14ac:dyDescent="0.2">
      <c r="A134"/>
      <c r="B134"/>
      <c r="C134"/>
      <c r="D134"/>
      <c r="E134" s="161"/>
      <c r="F134"/>
      <c r="G134"/>
      <c r="H134" s="202"/>
      <c r="I134"/>
      <c r="J134"/>
      <c r="K134"/>
      <c r="L134"/>
      <c r="M134"/>
      <c r="N134"/>
      <c r="O134" s="273"/>
      <c r="P134" s="273"/>
      <c r="Q134" s="198"/>
      <c r="R134" s="198"/>
      <c r="S134" s="199"/>
      <c r="T134" s="209"/>
      <c r="U134" s="209"/>
      <c r="V134" s="209"/>
      <c r="W134" s="211"/>
      <c r="X134" s="211"/>
      <c r="Y134" s="211"/>
      <c r="Z134"/>
    </row>
    <row r="135" spans="1:26" x14ac:dyDescent="0.2">
      <c r="A135"/>
      <c r="B135"/>
      <c r="C135"/>
      <c r="D135"/>
      <c r="E135" s="161"/>
      <c r="F135"/>
      <c r="G135"/>
      <c r="H135" s="202"/>
      <c r="I135"/>
      <c r="J135"/>
      <c r="K135"/>
      <c r="L135"/>
      <c r="M135"/>
      <c r="N135"/>
      <c r="O135" s="273"/>
      <c r="P135" s="273"/>
      <c r="Q135" s="198"/>
      <c r="R135" s="198"/>
      <c r="S135" s="199"/>
      <c r="T135" s="209"/>
      <c r="U135" s="209"/>
      <c r="V135" s="209"/>
      <c r="W135" s="211"/>
      <c r="X135" s="211"/>
      <c r="Y135" s="211"/>
      <c r="Z135"/>
    </row>
    <row r="136" spans="1:26" x14ac:dyDescent="0.2">
      <c r="A136"/>
      <c r="B136"/>
      <c r="C136"/>
      <c r="D136"/>
      <c r="E136" s="161"/>
      <c r="F136"/>
      <c r="G136"/>
      <c r="H136" s="202"/>
      <c r="I136"/>
      <c r="J136"/>
      <c r="K136"/>
      <c r="L136"/>
      <c r="M136"/>
      <c r="N136"/>
      <c r="O136" s="273"/>
      <c r="P136" s="273"/>
      <c r="Q136" s="198"/>
      <c r="R136" s="198"/>
      <c r="S136" s="199"/>
      <c r="T136" s="209"/>
      <c r="U136" s="209"/>
      <c r="V136" s="209"/>
      <c r="W136" s="211"/>
      <c r="X136" s="211"/>
      <c r="Y136" s="211"/>
      <c r="Z136"/>
    </row>
    <row r="137" spans="1:26" x14ac:dyDescent="0.2">
      <c r="A137"/>
      <c r="B137"/>
      <c r="C137"/>
      <c r="D137"/>
      <c r="E137" s="161"/>
      <c r="F137"/>
      <c r="G137"/>
      <c r="H137" s="202"/>
      <c r="I137"/>
      <c r="J137"/>
      <c r="K137"/>
      <c r="L137"/>
      <c r="M137"/>
      <c r="N137"/>
      <c r="O137" s="273"/>
      <c r="P137" s="273"/>
      <c r="Q137" s="198"/>
      <c r="R137" s="198"/>
      <c r="S137" s="199"/>
      <c r="T137" s="209"/>
      <c r="U137" s="209"/>
      <c r="V137" s="209"/>
      <c r="W137" s="211"/>
      <c r="X137" s="211"/>
      <c r="Y137" s="211"/>
      <c r="Z137"/>
    </row>
    <row r="138" spans="1:26" x14ac:dyDescent="0.2">
      <c r="A138"/>
      <c r="B138"/>
      <c r="C138"/>
      <c r="D138"/>
      <c r="E138" s="161"/>
      <c r="F138"/>
      <c r="G138"/>
      <c r="H138" s="202"/>
      <c r="I138"/>
      <c r="J138"/>
      <c r="K138"/>
      <c r="L138"/>
      <c r="M138"/>
      <c r="N138"/>
      <c r="O138" s="273"/>
      <c r="P138" s="273"/>
      <c r="Q138" s="198"/>
      <c r="R138" s="198"/>
      <c r="S138" s="199"/>
      <c r="T138" s="209"/>
      <c r="U138" s="209"/>
      <c r="V138" s="209"/>
      <c r="W138" s="211"/>
      <c r="X138" s="211"/>
      <c r="Y138" s="211"/>
      <c r="Z138"/>
    </row>
    <row r="139" spans="1:26" x14ac:dyDescent="0.2">
      <c r="A139"/>
      <c r="B139"/>
      <c r="C139"/>
      <c r="D139"/>
      <c r="E139" s="161"/>
      <c r="F139"/>
      <c r="G139"/>
      <c r="H139" s="202"/>
      <c r="I139"/>
      <c r="J139"/>
      <c r="K139"/>
      <c r="L139"/>
      <c r="M139"/>
      <c r="N139"/>
      <c r="O139" s="273"/>
      <c r="P139" s="273"/>
      <c r="Q139" s="198"/>
      <c r="R139" s="198"/>
      <c r="S139" s="199"/>
      <c r="T139" s="209"/>
      <c r="U139" s="209"/>
      <c r="V139" s="209"/>
      <c r="W139" s="211"/>
      <c r="X139" s="211"/>
      <c r="Y139" s="211"/>
      <c r="Z139"/>
    </row>
    <row r="140" spans="1:26" x14ac:dyDescent="0.2">
      <c r="A140"/>
      <c r="B140"/>
      <c r="C140"/>
      <c r="D140"/>
      <c r="E140" s="161"/>
      <c r="F140"/>
      <c r="G140"/>
      <c r="H140" s="202"/>
      <c r="I140"/>
      <c r="J140"/>
      <c r="K140"/>
      <c r="L140"/>
      <c r="M140"/>
      <c r="N140"/>
      <c r="O140" s="273"/>
      <c r="P140" s="273"/>
      <c r="Q140" s="198"/>
      <c r="R140" s="198"/>
      <c r="S140" s="199"/>
      <c r="T140" s="209"/>
      <c r="U140" s="209"/>
      <c r="V140" s="209"/>
      <c r="W140" s="211"/>
      <c r="X140" s="211"/>
      <c r="Y140" s="211"/>
      <c r="Z140"/>
    </row>
    <row r="141" spans="1:26" x14ac:dyDescent="0.2">
      <c r="A141"/>
      <c r="B141"/>
      <c r="C141"/>
      <c r="D141"/>
      <c r="E141" s="161"/>
      <c r="F141"/>
      <c r="G141"/>
      <c r="H141" s="202"/>
      <c r="I141"/>
      <c r="J141"/>
      <c r="K141"/>
      <c r="L141"/>
      <c r="M141"/>
      <c r="N141"/>
      <c r="O141" s="273"/>
      <c r="P141" s="273"/>
      <c r="Q141" s="198"/>
      <c r="R141" s="198"/>
      <c r="S141" s="199"/>
      <c r="T141" s="209"/>
      <c r="U141" s="209"/>
      <c r="V141" s="209"/>
      <c r="W141" s="211"/>
      <c r="X141" s="211"/>
      <c r="Y141" s="211"/>
      <c r="Z141"/>
    </row>
    <row r="142" spans="1:26" x14ac:dyDescent="0.2">
      <c r="A142"/>
      <c r="B142"/>
      <c r="C142"/>
      <c r="D142"/>
      <c r="E142" s="161"/>
      <c r="F142"/>
      <c r="G142"/>
      <c r="H142" s="202"/>
      <c r="I142"/>
      <c r="J142"/>
      <c r="K142"/>
      <c r="L142"/>
      <c r="M142"/>
      <c r="N142"/>
      <c r="O142" s="273"/>
      <c r="P142" s="273"/>
      <c r="Q142" s="198"/>
      <c r="R142" s="198"/>
      <c r="S142" s="199"/>
      <c r="T142" s="209"/>
      <c r="U142" s="209"/>
      <c r="V142" s="209"/>
      <c r="W142" s="211"/>
      <c r="X142" s="211"/>
      <c r="Y142" s="211"/>
      <c r="Z142"/>
    </row>
    <row r="143" spans="1:26" x14ac:dyDescent="0.2">
      <c r="A143"/>
      <c r="B143"/>
      <c r="C143"/>
      <c r="D143"/>
      <c r="E143" s="161"/>
      <c r="F143"/>
      <c r="G143"/>
      <c r="H143" s="202"/>
      <c r="I143"/>
      <c r="J143"/>
      <c r="K143"/>
      <c r="L143"/>
      <c r="M143"/>
      <c r="N143"/>
      <c r="O143" s="273"/>
      <c r="P143" s="273"/>
      <c r="Q143" s="198"/>
      <c r="R143" s="198"/>
      <c r="S143" s="199"/>
      <c r="T143" s="209"/>
      <c r="U143" s="209"/>
      <c r="V143" s="209"/>
      <c r="W143" s="211"/>
      <c r="X143" s="211"/>
      <c r="Y143" s="211"/>
      <c r="Z143"/>
    </row>
    <row r="144" spans="1:26" x14ac:dyDescent="0.2">
      <c r="A144"/>
      <c r="B144"/>
      <c r="C144"/>
      <c r="D144"/>
      <c r="E144" s="161"/>
      <c r="F144"/>
      <c r="G144"/>
      <c r="H144" s="202"/>
      <c r="I144"/>
      <c r="J144"/>
      <c r="K144"/>
      <c r="L144"/>
      <c r="M144"/>
      <c r="N144"/>
      <c r="O144" s="273"/>
      <c r="P144" s="273"/>
      <c r="Q144" s="198"/>
      <c r="R144" s="198"/>
      <c r="S144" s="199"/>
      <c r="T144" s="209"/>
      <c r="U144" s="209"/>
      <c r="V144" s="209"/>
      <c r="W144" s="211"/>
      <c r="X144" s="211"/>
      <c r="Y144" s="211"/>
      <c r="Z144"/>
    </row>
    <row r="145" spans="1:26" x14ac:dyDescent="0.2">
      <c r="A145"/>
      <c r="B145"/>
      <c r="C145"/>
      <c r="D145"/>
      <c r="E145" s="161"/>
      <c r="F145"/>
      <c r="G145"/>
      <c r="H145" s="202"/>
      <c r="I145"/>
      <c r="J145"/>
      <c r="K145"/>
      <c r="L145"/>
      <c r="M145"/>
      <c r="N145"/>
      <c r="O145" s="273"/>
      <c r="P145" s="273"/>
      <c r="Q145" s="198"/>
      <c r="R145" s="198"/>
      <c r="S145" s="199"/>
      <c r="T145" s="209"/>
      <c r="U145" s="209"/>
      <c r="V145" s="209"/>
      <c r="W145" s="211"/>
      <c r="X145" s="211"/>
      <c r="Y145" s="211"/>
      <c r="Z145"/>
    </row>
    <row r="146" spans="1:26" x14ac:dyDescent="0.2">
      <c r="A146"/>
      <c r="B146"/>
      <c r="C146"/>
      <c r="D146"/>
      <c r="E146" s="161"/>
      <c r="F146"/>
      <c r="G146"/>
      <c r="H146" s="202"/>
      <c r="I146"/>
      <c r="J146"/>
      <c r="K146"/>
      <c r="L146"/>
      <c r="M146"/>
      <c r="N146"/>
      <c r="O146" s="273"/>
      <c r="P146" s="273"/>
      <c r="Q146" s="198"/>
      <c r="R146" s="198"/>
      <c r="S146" s="199"/>
      <c r="T146" s="209"/>
      <c r="U146" s="209"/>
      <c r="V146" s="209"/>
      <c r="W146" s="211"/>
      <c r="X146" s="211"/>
      <c r="Y146" s="211"/>
      <c r="Z146"/>
    </row>
    <row r="147" spans="1:26" x14ac:dyDescent="0.2">
      <c r="A147"/>
      <c r="B147"/>
      <c r="C147"/>
      <c r="D147"/>
      <c r="E147" s="161"/>
      <c r="F147"/>
      <c r="G147"/>
      <c r="H147" s="202"/>
      <c r="I147"/>
      <c r="J147"/>
      <c r="K147"/>
      <c r="L147"/>
      <c r="M147"/>
      <c r="N147"/>
      <c r="O147" s="273"/>
      <c r="P147" s="273"/>
      <c r="Q147" s="198"/>
      <c r="R147" s="198"/>
      <c r="S147" s="199"/>
      <c r="T147" s="209"/>
      <c r="U147" s="209"/>
      <c r="V147" s="209"/>
      <c r="W147" s="211"/>
      <c r="X147" s="211"/>
      <c r="Y147" s="211"/>
      <c r="Z147"/>
    </row>
    <row r="148" spans="1:26" x14ac:dyDescent="0.2">
      <c r="A148"/>
      <c r="B148"/>
      <c r="C148"/>
      <c r="D148"/>
      <c r="E148" s="161"/>
      <c r="F148"/>
      <c r="G148"/>
      <c r="H148" s="202"/>
      <c r="I148"/>
      <c r="J148"/>
      <c r="K148"/>
      <c r="L148"/>
      <c r="M148"/>
      <c r="N148"/>
      <c r="O148" s="273"/>
      <c r="P148" s="273"/>
      <c r="Q148" s="198"/>
      <c r="R148" s="198"/>
      <c r="S148" s="199"/>
      <c r="T148" s="209"/>
      <c r="U148" s="209"/>
      <c r="V148" s="209"/>
      <c r="W148" s="211"/>
      <c r="X148" s="211"/>
      <c r="Y148" s="211"/>
      <c r="Z148"/>
    </row>
    <row r="149" spans="1:26" x14ac:dyDescent="0.2">
      <c r="A149"/>
      <c r="B149"/>
      <c r="C149"/>
      <c r="D149"/>
      <c r="E149" s="161"/>
      <c r="F149"/>
      <c r="G149"/>
      <c r="H149" s="202"/>
      <c r="I149"/>
      <c r="J149"/>
      <c r="K149"/>
      <c r="L149"/>
      <c r="M149"/>
      <c r="N149"/>
      <c r="O149" s="273"/>
      <c r="P149" s="273"/>
      <c r="Q149" s="198"/>
      <c r="R149" s="198"/>
      <c r="S149" s="199"/>
      <c r="T149" s="209"/>
      <c r="U149" s="209"/>
      <c r="V149" s="209"/>
      <c r="W149" s="211"/>
      <c r="X149" s="211"/>
      <c r="Y149" s="211"/>
      <c r="Z149"/>
    </row>
    <row r="150" spans="1:26" x14ac:dyDescent="0.2">
      <c r="A150"/>
      <c r="B150"/>
      <c r="C150"/>
      <c r="D150"/>
      <c r="E150" s="161"/>
      <c r="F150"/>
      <c r="G150"/>
      <c r="H150" s="202"/>
      <c r="I150"/>
      <c r="J150"/>
      <c r="K150"/>
      <c r="L150"/>
      <c r="M150"/>
      <c r="N150"/>
      <c r="O150" s="273"/>
      <c r="P150" s="273"/>
      <c r="Q150" s="198"/>
      <c r="R150" s="198"/>
      <c r="S150" s="199"/>
      <c r="T150" s="209"/>
      <c r="U150" s="209"/>
      <c r="V150" s="209"/>
      <c r="W150" s="211"/>
      <c r="X150" s="211"/>
      <c r="Y150" s="211"/>
      <c r="Z150"/>
    </row>
    <row r="151" spans="1:26" x14ac:dyDescent="0.2">
      <c r="A151"/>
      <c r="B151"/>
      <c r="C151"/>
      <c r="D151"/>
      <c r="E151" s="161"/>
      <c r="F151"/>
      <c r="G151"/>
      <c r="H151" s="202"/>
      <c r="I151"/>
      <c r="J151"/>
      <c r="K151"/>
      <c r="L151"/>
      <c r="M151"/>
      <c r="N151"/>
      <c r="O151" s="273"/>
      <c r="P151" s="273"/>
      <c r="Q151" s="198"/>
      <c r="R151" s="198"/>
      <c r="S151" s="199"/>
      <c r="T151" s="209"/>
      <c r="U151" s="209"/>
      <c r="V151" s="209"/>
      <c r="W151" s="211"/>
      <c r="X151" s="211"/>
      <c r="Y151" s="211"/>
      <c r="Z151"/>
    </row>
    <row r="152" spans="1:26" x14ac:dyDescent="0.2">
      <c r="A152"/>
      <c r="B152"/>
      <c r="C152"/>
      <c r="D152"/>
      <c r="E152" s="161"/>
      <c r="F152"/>
      <c r="G152"/>
      <c r="H152" s="202"/>
      <c r="I152"/>
      <c r="J152"/>
      <c r="K152"/>
      <c r="L152"/>
      <c r="M152"/>
      <c r="N152"/>
      <c r="O152" s="273"/>
      <c r="P152" s="273"/>
      <c r="Q152" s="198"/>
      <c r="R152" s="198"/>
      <c r="S152" s="199"/>
      <c r="T152" s="209"/>
      <c r="U152" s="209"/>
      <c r="V152" s="209"/>
      <c r="W152" s="211"/>
      <c r="X152" s="211"/>
      <c r="Y152" s="211"/>
      <c r="Z152"/>
    </row>
    <row r="153" spans="1:26" x14ac:dyDescent="0.2">
      <c r="A153"/>
      <c r="B153"/>
      <c r="C153"/>
      <c r="D153"/>
      <c r="E153" s="161"/>
      <c r="F153"/>
      <c r="G153"/>
      <c r="H153" s="202"/>
      <c r="I153"/>
      <c r="J153"/>
      <c r="K153"/>
      <c r="L153"/>
      <c r="M153"/>
      <c r="N153"/>
      <c r="O153" s="273"/>
      <c r="P153" s="273"/>
      <c r="Q153" s="198"/>
      <c r="R153" s="198"/>
      <c r="S153" s="199"/>
      <c r="T153" s="209"/>
      <c r="U153" s="209"/>
      <c r="V153" s="209"/>
      <c r="W153" s="211"/>
      <c r="X153" s="211"/>
      <c r="Y153" s="211"/>
      <c r="Z153"/>
    </row>
    <row r="154" spans="1:26" x14ac:dyDescent="0.2">
      <c r="A154"/>
      <c r="B154"/>
      <c r="C154"/>
      <c r="D154"/>
      <c r="E154" s="161"/>
      <c r="F154"/>
      <c r="G154"/>
      <c r="H154" s="202"/>
      <c r="I154"/>
      <c r="J154"/>
      <c r="K154"/>
      <c r="L154"/>
      <c r="M154"/>
      <c r="N154"/>
      <c r="O154" s="273"/>
      <c r="P154" s="273"/>
      <c r="Q154" s="198"/>
      <c r="R154" s="198"/>
      <c r="S154" s="199"/>
      <c r="T154" s="209"/>
      <c r="U154" s="209"/>
      <c r="V154" s="209"/>
      <c r="W154" s="211"/>
      <c r="X154" s="211"/>
      <c r="Y154" s="211"/>
      <c r="Z154"/>
    </row>
    <row r="155" spans="1:26" x14ac:dyDescent="0.2">
      <c r="A155"/>
      <c r="B155"/>
      <c r="C155"/>
      <c r="D155"/>
      <c r="E155" s="161"/>
      <c r="F155"/>
      <c r="G155"/>
      <c r="H155" s="202"/>
      <c r="I155"/>
      <c r="J155"/>
      <c r="K155"/>
      <c r="L155"/>
      <c r="M155"/>
      <c r="N155"/>
      <c r="O155" s="273"/>
      <c r="P155" s="273"/>
      <c r="Q155" s="198"/>
      <c r="R155" s="198"/>
      <c r="S155" s="199"/>
      <c r="T155" s="209"/>
      <c r="U155" s="209"/>
      <c r="V155" s="209"/>
      <c r="W155" s="211"/>
      <c r="X155" s="211"/>
      <c r="Y155" s="211"/>
      <c r="Z155"/>
    </row>
    <row r="156" spans="1:26" x14ac:dyDescent="0.2">
      <c r="A156"/>
      <c r="B156"/>
      <c r="C156"/>
      <c r="D156"/>
      <c r="E156" s="161"/>
      <c r="F156"/>
      <c r="G156"/>
      <c r="H156" s="202"/>
      <c r="I156"/>
      <c r="J156"/>
      <c r="K156"/>
      <c r="L156"/>
      <c r="M156"/>
      <c r="N156"/>
      <c r="O156" s="273"/>
      <c r="P156" s="273"/>
      <c r="Q156" s="198"/>
      <c r="R156" s="198"/>
      <c r="S156" s="199"/>
      <c r="T156" s="209"/>
      <c r="U156" s="209"/>
      <c r="V156" s="209"/>
      <c r="W156" s="211"/>
      <c r="X156" s="211"/>
      <c r="Y156" s="211"/>
      <c r="Z156"/>
    </row>
    <row r="157" spans="1:26" x14ac:dyDescent="0.2">
      <c r="A157"/>
      <c r="B157"/>
      <c r="C157"/>
      <c r="D157"/>
      <c r="E157" s="161"/>
      <c r="F157"/>
      <c r="G157"/>
      <c r="H157" s="202"/>
      <c r="I157"/>
      <c r="J157"/>
      <c r="K157"/>
      <c r="L157"/>
      <c r="M157"/>
      <c r="N157"/>
      <c r="O157" s="273"/>
      <c r="P157" s="273"/>
      <c r="Q157" s="198"/>
      <c r="R157" s="198"/>
      <c r="S157" s="199"/>
      <c r="T157" s="209"/>
      <c r="U157" s="209"/>
      <c r="V157" s="209"/>
      <c r="W157" s="211"/>
      <c r="X157" s="211"/>
      <c r="Y157" s="211"/>
      <c r="Z157"/>
    </row>
    <row r="158" spans="1:26" x14ac:dyDescent="0.2">
      <c r="A158"/>
      <c r="B158"/>
      <c r="C158"/>
      <c r="D158"/>
      <c r="E158" s="161"/>
      <c r="F158"/>
      <c r="G158"/>
      <c r="H158" s="202"/>
      <c r="I158"/>
      <c r="J158"/>
      <c r="K158"/>
      <c r="L158"/>
      <c r="M158"/>
      <c r="N158"/>
      <c r="O158" s="273"/>
      <c r="P158" s="273"/>
      <c r="Q158" s="198"/>
      <c r="R158" s="198"/>
      <c r="S158" s="199"/>
      <c r="T158" s="209"/>
      <c r="U158" s="209"/>
      <c r="V158" s="209"/>
      <c r="W158" s="211"/>
      <c r="X158" s="211"/>
      <c r="Y158" s="211"/>
      <c r="Z158"/>
    </row>
    <row r="159" spans="1:26" x14ac:dyDescent="0.2">
      <c r="A159"/>
      <c r="B159"/>
      <c r="C159"/>
      <c r="D159"/>
      <c r="E159" s="161"/>
      <c r="F159"/>
      <c r="G159"/>
      <c r="H159" s="202"/>
      <c r="I159"/>
      <c r="J159"/>
      <c r="K159"/>
      <c r="L159"/>
      <c r="M159"/>
      <c r="N159"/>
      <c r="O159" s="273"/>
      <c r="P159" s="273"/>
      <c r="Q159" s="198"/>
      <c r="R159" s="198"/>
      <c r="S159" s="199"/>
      <c r="T159" s="209"/>
      <c r="U159" s="209"/>
      <c r="V159" s="209"/>
      <c r="W159" s="211"/>
      <c r="X159" s="211"/>
      <c r="Y159" s="211"/>
      <c r="Z159"/>
    </row>
    <row r="160" spans="1:26" x14ac:dyDescent="0.2">
      <c r="A160"/>
      <c r="B160"/>
      <c r="C160"/>
      <c r="D160"/>
      <c r="E160" s="161"/>
      <c r="F160"/>
      <c r="G160"/>
      <c r="H160" s="202"/>
      <c r="I160"/>
      <c r="J160"/>
      <c r="K160"/>
      <c r="L160"/>
      <c r="M160"/>
      <c r="N160"/>
      <c r="O160" s="273"/>
      <c r="P160" s="273"/>
      <c r="Q160" s="198"/>
      <c r="R160" s="198"/>
      <c r="S160" s="199"/>
      <c r="T160" s="209"/>
      <c r="U160" s="209"/>
      <c r="V160" s="209"/>
      <c r="W160" s="211"/>
      <c r="X160" s="211"/>
      <c r="Y160" s="211"/>
      <c r="Z160"/>
    </row>
    <row r="161" spans="1:26" x14ac:dyDescent="0.2">
      <c r="A161"/>
      <c r="B161"/>
      <c r="C161"/>
      <c r="D161"/>
      <c r="E161" s="161"/>
      <c r="F161"/>
      <c r="G161"/>
      <c r="H161" s="202"/>
      <c r="I161"/>
      <c r="J161"/>
      <c r="K161"/>
      <c r="L161"/>
      <c r="M161"/>
      <c r="N161"/>
      <c r="O161" s="273"/>
      <c r="P161" s="273"/>
      <c r="Q161" s="198"/>
      <c r="R161" s="198"/>
      <c r="S161" s="199"/>
      <c r="T161" s="209"/>
      <c r="U161" s="209"/>
      <c r="V161" s="209"/>
      <c r="W161" s="211"/>
      <c r="X161" s="211"/>
      <c r="Y161" s="211"/>
      <c r="Z161"/>
    </row>
    <row r="162" spans="1:26" x14ac:dyDescent="0.2">
      <c r="A162"/>
      <c r="B162"/>
      <c r="C162"/>
      <c r="D162"/>
      <c r="E162" s="161"/>
      <c r="F162"/>
      <c r="G162"/>
      <c r="H162" s="202"/>
      <c r="I162"/>
      <c r="J162"/>
      <c r="K162"/>
      <c r="L162"/>
      <c r="M162"/>
      <c r="N162"/>
      <c r="O162" s="273"/>
      <c r="P162" s="273"/>
      <c r="Q162" s="198"/>
      <c r="R162" s="198"/>
      <c r="S162" s="199"/>
      <c r="T162" s="209"/>
      <c r="U162" s="209"/>
      <c r="V162" s="209"/>
      <c r="W162" s="211"/>
      <c r="X162" s="211"/>
      <c r="Y162" s="211"/>
      <c r="Z162"/>
    </row>
    <row r="163" spans="1:26" x14ac:dyDescent="0.2">
      <c r="A163"/>
      <c r="B163"/>
      <c r="C163"/>
      <c r="D163"/>
      <c r="E163" s="161"/>
      <c r="F163"/>
      <c r="G163"/>
      <c r="H163" s="202"/>
      <c r="I163"/>
      <c r="J163"/>
      <c r="K163"/>
      <c r="L163"/>
      <c r="M163"/>
      <c r="N163"/>
      <c r="O163" s="273"/>
      <c r="P163" s="273"/>
      <c r="Q163" s="198"/>
      <c r="R163" s="198"/>
      <c r="S163" s="199"/>
      <c r="T163" s="209"/>
      <c r="U163" s="209"/>
      <c r="V163" s="209"/>
      <c r="W163" s="211"/>
      <c r="X163" s="211"/>
      <c r="Y163" s="211"/>
      <c r="Z163"/>
    </row>
    <row r="164" spans="1:26" x14ac:dyDescent="0.2">
      <c r="A164"/>
      <c r="B164"/>
      <c r="C164"/>
      <c r="D164"/>
      <c r="E164" s="161"/>
      <c r="F164"/>
      <c r="G164"/>
      <c r="H164" s="202"/>
      <c r="I164"/>
      <c r="J164"/>
      <c r="K164"/>
      <c r="L164"/>
      <c r="M164"/>
      <c r="N164"/>
      <c r="O164" s="273"/>
      <c r="P164" s="273"/>
      <c r="Q164" s="198"/>
      <c r="R164" s="198"/>
      <c r="S164" s="199"/>
      <c r="T164" s="209"/>
      <c r="U164" s="209"/>
      <c r="V164" s="209"/>
      <c r="W164" s="211"/>
      <c r="X164" s="211"/>
      <c r="Y164" s="211"/>
      <c r="Z164"/>
    </row>
    <row r="165" spans="1:26" x14ac:dyDescent="0.2">
      <c r="A165"/>
      <c r="B165"/>
      <c r="C165"/>
      <c r="D165"/>
      <c r="E165" s="161"/>
      <c r="F165"/>
      <c r="G165"/>
      <c r="H165" s="202"/>
      <c r="I165"/>
      <c r="J165"/>
      <c r="K165"/>
      <c r="L165"/>
      <c r="M165"/>
      <c r="N165"/>
      <c r="O165" s="273"/>
      <c r="P165" s="273"/>
      <c r="Q165" s="198"/>
      <c r="R165" s="198"/>
      <c r="S165" s="199"/>
      <c r="T165" s="209"/>
      <c r="U165" s="209"/>
      <c r="V165" s="209"/>
      <c r="W165" s="211"/>
      <c r="X165" s="211"/>
      <c r="Y165" s="211"/>
      <c r="Z165"/>
    </row>
    <row r="166" spans="1:26" x14ac:dyDescent="0.2">
      <c r="A166"/>
      <c r="B166"/>
      <c r="C166"/>
      <c r="D166"/>
      <c r="E166" s="161"/>
      <c r="F166"/>
      <c r="G166"/>
      <c r="H166" s="202"/>
      <c r="I166"/>
      <c r="J166"/>
      <c r="K166"/>
      <c r="L166"/>
      <c r="M166"/>
      <c r="N166"/>
      <c r="O166" s="273"/>
      <c r="P166" s="273"/>
      <c r="Q166" s="198"/>
      <c r="R166" s="198"/>
      <c r="S166" s="199"/>
      <c r="T166" s="209"/>
      <c r="U166" s="209"/>
      <c r="V166" s="209"/>
      <c r="W166" s="211"/>
      <c r="X166" s="211"/>
      <c r="Y166" s="211"/>
      <c r="Z166"/>
    </row>
    <row r="167" spans="1:26" x14ac:dyDescent="0.2">
      <c r="A167"/>
      <c r="B167"/>
      <c r="C167"/>
      <c r="D167"/>
      <c r="E167" s="161"/>
      <c r="F167"/>
      <c r="G167"/>
      <c r="H167" s="202"/>
      <c r="I167"/>
      <c r="J167"/>
      <c r="K167"/>
      <c r="L167"/>
      <c r="M167"/>
      <c r="N167"/>
      <c r="O167" s="273"/>
      <c r="P167" s="273"/>
      <c r="Q167" s="198"/>
      <c r="R167" s="198"/>
      <c r="S167" s="199"/>
      <c r="T167" s="209"/>
      <c r="U167" s="209"/>
      <c r="V167" s="209"/>
      <c r="W167" s="211"/>
      <c r="X167" s="211"/>
      <c r="Y167" s="211"/>
      <c r="Z167"/>
    </row>
    <row r="168" spans="1:26" x14ac:dyDescent="0.2">
      <c r="A168"/>
      <c r="B168"/>
      <c r="C168"/>
      <c r="D168"/>
      <c r="E168" s="161"/>
      <c r="F168"/>
      <c r="G168"/>
      <c r="H168" s="202"/>
      <c r="I168"/>
      <c r="J168"/>
      <c r="K168"/>
      <c r="L168"/>
      <c r="M168"/>
      <c r="N168"/>
      <c r="O168" s="273"/>
      <c r="P168" s="273"/>
      <c r="Q168" s="198"/>
      <c r="R168" s="198"/>
      <c r="S168" s="199"/>
      <c r="T168" s="209"/>
      <c r="U168" s="209"/>
      <c r="V168" s="209"/>
      <c r="W168" s="211"/>
      <c r="X168" s="211"/>
      <c r="Y168" s="211"/>
      <c r="Z168"/>
    </row>
    <row r="169" spans="1:26" x14ac:dyDescent="0.2">
      <c r="A169"/>
      <c r="B169"/>
      <c r="C169"/>
      <c r="D169"/>
      <c r="E169" s="161"/>
      <c r="F169"/>
      <c r="G169"/>
      <c r="H169" s="202"/>
      <c r="I169"/>
      <c r="J169"/>
      <c r="K169"/>
      <c r="L169"/>
      <c r="M169"/>
      <c r="N169"/>
      <c r="O169" s="273"/>
      <c r="P169" s="273"/>
      <c r="Q169" s="198"/>
      <c r="R169" s="198"/>
      <c r="S169" s="199"/>
      <c r="T169" s="209"/>
      <c r="U169" s="209"/>
      <c r="V169" s="209"/>
      <c r="W169" s="211"/>
      <c r="X169" s="211"/>
      <c r="Y169" s="211"/>
      <c r="Z169"/>
    </row>
    <row r="170" spans="1:26" x14ac:dyDescent="0.2">
      <c r="A170"/>
      <c r="B170"/>
      <c r="C170"/>
      <c r="D170"/>
      <c r="E170" s="161"/>
      <c r="F170"/>
      <c r="G170"/>
      <c r="H170" s="202"/>
      <c r="I170"/>
      <c r="J170"/>
      <c r="K170"/>
      <c r="L170"/>
      <c r="M170"/>
      <c r="N170"/>
      <c r="O170" s="273"/>
      <c r="P170" s="273"/>
      <c r="Q170" s="198"/>
      <c r="R170" s="198"/>
      <c r="S170" s="199"/>
      <c r="T170" s="209"/>
      <c r="U170" s="209"/>
      <c r="V170" s="209"/>
      <c r="W170" s="211"/>
      <c r="X170" s="211"/>
      <c r="Y170" s="211"/>
      <c r="Z170"/>
    </row>
    <row r="171" spans="1:26" x14ac:dyDescent="0.2">
      <c r="A171"/>
      <c r="B171"/>
      <c r="C171"/>
      <c r="D171"/>
      <c r="E171" s="161"/>
      <c r="F171"/>
      <c r="G171"/>
      <c r="H171" s="202"/>
      <c r="I171"/>
      <c r="J171"/>
      <c r="K171"/>
      <c r="L171"/>
      <c r="M171"/>
      <c r="N171"/>
      <c r="O171" s="273"/>
      <c r="P171" s="273"/>
      <c r="Q171" s="198"/>
      <c r="R171" s="198"/>
      <c r="S171" s="199"/>
      <c r="T171" s="209"/>
      <c r="U171" s="209"/>
      <c r="V171" s="209"/>
      <c r="W171" s="211"/>
      <c r="X171" s="211"/>
      <c r="Y171" s="211"/>
      <c r="Z171"/>
    </row>
    <row r="172" spans="1:26" x14ac:dyDescent="0.2">
      <c r="A172"/>
      <c r="B172"/>
      <c r="C172"/>
      <c r="D172"/>
      <c r="E172" s="161"/>
      <c r="F172"/>
      <c r="G172"/>
      <c r="H172" s="202"/>
      <c r="I172"/>
      <c r="J172"/>
      <c r="K172"/>
      <c r="L172"/>
      <c r="M172"/>
      <c r="N172"/>
      <c r="O172" s="273"/>
      <c r="P172" s="273"/>
      <c r="Q172" s="198"/>
      <c r="R172" s="198"/>
      <c r="S172" s="199"/>
      <c r="T172" s="209"/>
      <c r="U172" s="209"/>
      <c r="V172" s="209"/>
      <c r="W172" s="211"/>
      <c r="X172" s="211"/>
      <c r="Y172" s="211"/>
      <c r="Z172"/>
    </row>
    <row r="173" spans="1:26" x14ac:dyDescent="0.2">
      <c r="A173"/>
      <c r="B173"/>
      <c r="C173"/>
      <c r="D173"/>
      <c r="E173" s="161"/>
      <c r="F173"/>
      <c r="G173"/>
      <c r="H173" s="202"/>
      <c r="I173"/>
      <c r="J173"/>
      <c r="K173"/>
      <c r="L173"/>
      <c r="M173"/>
      <c r="N173"/>
      <c r="O173" s="273"/>
      <c r="P173" s="273"/>
      <c r="Q173" s="198"/>
      <c r="R173" s="198"/>
      <c r="S173" s="199"/>
      <c r="T173" s="209"/>
      <c r="U173" s="209"/>
      <c r="V173" s="209"/>
      <c r="W173" s="211"/>
      <c r="X173" s="211"/>
      <c r="Y173" s="211"/>
      <c r="Z173"/>
    </row>
    <row r="174" spans="1:26" x14ac:dyDescent="0.2">
      <c r="A174"/>
      <c r="B174"/>
      <c r="C174"/>
      <c r="D174"/>
      <c r="E174" s="161"/>
      <c r="F174"/>
      <c r="G174"/>
      <c r="H174" s="202"/>
      <c r="I174"/>
      <c r="J174"/>
      <c r="K174"/>
      <c r="L174"/>
      <c r="M174"/>
      <c r="N174"/>
      <c r="O174" s="273"/>
      <c r="P174" s="273"/>
      <c r="Q174" s="198"/>
      <c r="R174" s="198"/>
      <c r="S174" s="199"/>
      <c r="T174" s="209"/>
      <c r="U174" s="209"/>
      <c r="V174" s="209"/>
      <c r="W174" s="211"/>
      <c r="X174" s="211"/>
      <c r="Y174" s="211"/>
      <c r="Z174"/>
    </row>
    <row r="175" spans="1:26" x14ac:dyDescent="0.2">
      <c r="A175"/>
      <c r="B175"/>
      <c r="C175"/>
      <c r="D175"/>
      <c r="E175" s="161"/>
      <c r="F175"/>
      <c r="G175"/>
      <c r="H175" s="202"/>
      <c r="I175"/>
      <c r="J175"/>
      <c r="K175"/>
      <c r="L175"/>
      <c r="M175"/>
      <c r="N175"/>
      <c r="O175" s="273"/>
      <c r="P175" s="273"/>
      <c r="Q175" s="198"/>
      <c r="R175" s="198"/>
      <c r="S175" s="199"/>
      <c r="T175" s="209"/>
      <c r="U175" s="209"/>
      <c r="V175" s="209"/>
      <c r="W175" s="211"/>
      <c r="X175" s="211"/>
      <c r="Y175" s="211"/>
      <c r="Z175"/>
    </row>
    <row r="176" spans="1:26" x14ac:dyDescent="0.2">
      <c r="A176"/>
      <c r="B176"/>
      <c r="C176"/>
      <c r="D176"/>
      <c r="E176" s="161"/>
      <c r="F176"/>
      <c r="G176"/>
      <c r="H176" s="202"/>
      <c r="I176"/>
      <c r="J176"/>
      <c r="K176"/>
      <c r="L176"/>
      <c r="M176"/>
      <c r="N176"/>
      <c r="O176" s="273"/>
      <c r="P176" s="273"/>
      <c r="Q176" s="198"/>
      <c r="R176" s="198"/>
      <c r="S176" s="199"/>
      <c r="T176" s="209"/>
      <c r="U176" s="209"/>
      <c r="V176" s="209"/>
      <c r="W176" s="211"/>
      <c r="X176" s="211"/>
      <c r="Y176" s="211"/>
      <c r="Z176"/>
    </row>
    <row r="177" spans="1:26" x14ac:dyDescent="0.2">
      <c r="A177"/>
      <c r="B177"/>
      <c r="C177"/>
      <c r="D177"/>
      <c r="E177" s="161"/>
      <c r="F177"/>
      <c r="G177"/>
      <c r="H177" s="202"/>
      <c r="I177"/>
      <c r="J177"/>
      <c r="K177"/>
      <c r="L177"/>
      <c r="M177"/>
      <c r="N177"/>
      <c r="O177" s="273"/>
      <c r="P177" s="273"/>
      <c r="Q177" s="198"/>
      <c r="R177" s="198"/>
      <c r="S177" s="199"/>
      <c r="T177" s="209"/>
      <c r="U177" s="209"/>
      <c r="V177" s="209"/>
      <c r="W177" s="211"/>
      <c r="X177" s="211"/>
      <c r="Y177" s="211"/>
      <c r="Z177"/>
    </row>
    <row r="178" spans="1:26" x14ac:dyDescent="0.2">
      <c r="A178"/>
      <c r="B178"/>
      <c r="C178"/>
      <c r="D178"/>
      <c r="E178" s="161"/>
      <c r="F178"/>
      <c r="G178"/>
      <c r="H178" s="202"/>
      <c r="I178"/>
      <c r="J178"/>
      <c r="K178"/>
      <c r="L178"/>
      <c r="M178"/>
      <c r="N178"/>
      <c r="O178" s="273"/>
      <c r="P178" s="273"/>
      <c r="Q178" s="198"/>
      <c r="R178" s="198"/>
      <c r="S178" s="199"/>
      <c r="T178" s="209"/>
      <c r="U178" s="209"/>
      <c r="V178" s="209"/>
      <c r="W178" s="211"/>
      <c r="X178" s="211"/>
      <c r="Y178" s="211"/>
      <c r="Z178"/>
    </row>
    <row r="179" spans="1:26" x14ac:dyDescent="0.2">
      <c r="A179"/>
      <c r="B179"/>
      <c r="C179"/>
      <c r="D179"/>
      <c r="E179" s="161"/>
      <c r="F179"/>
      <c r="G179"/>
      <c r="H179" s="202"/>
      <c r="I179"/>
      <c r="J179"/>
      <c r="K179"/>
      <c r="L179"/>
      <c r="M179"/>
      <c r="N179"/>
      <c r="O179" s="273"/>
      <c r="P179" s="273"/>
      <c r="Q179" s="198"/>
      <c r="R179" s="198"/>
      <c r="S179" s="199"/>
      <c r="T179" s="209"/>
      <c r="U179" s="209"/>
      <c r="V179" s="209"/>
      <c r="W179" s="211"/>
      <c r="X179" s="211"/>
      <c r="Y179" s="211"/>
      <c r="Z179"/>
    </row>
    <row r="180" spans="1:26" x14ac:dyDescent="0.2">
      <c r="A180"/>
      <c r="B180"/>
      <c r="C180"/>
      <c r="D180"/>
      <c r="E180" s="161"/>
      <c r="F180"/>
      <c r="G180"/>
      <c r="H180" s="202"/>
      <c r="I180"/>
      <c r="J180"/>
      <c r="K180"/>
      <c r="L180"/>
      <c r="M180"/>
      <c r="N180"/>
      <c r="O180" s="273"/>
      <c r="P180" s="273"/>
      <c r="Q180" s="198"/>
      <c r="R180" s="198"/>
      <c r="S180" s="199"/>
      <c r="T180" s="209"/>
      <c r="U180" s="209"/>
      <c r="V180" s="209"/>
      <c r="W180" s="211"/>
      <c r="X180" s="211"/>
      <c r="Y180" s="211"/>
      <c r="Z180"/>
    </row>
    <row r="181" spans="1:26" x14ac:dyDescent="0.2">
      <c r="A181"/>
      <c r="B181"/>
      <c r="C181"/>
      <c r="D181"/>
      <c r="E181" s="161"/>
      <c r="F181"/>
      <c r="G181"/>
      <c r="H181" s="202"/>
      <c r="I181"/>
      <c r="J181"/>
      <c r="K181"/>
      <c r="L181"/>
      <c r="M181"/>
      <c r="N181"/>
      <c r="O181" s="273"/>
      <c r="P181" s="273"/>
      <c r="Q181" s="198"/>
      <c r="R181" s="198"/>
      <c r="S181" s="199"/>
      <c r="T181" s="209"/>
      <c r="U181" s="209"/>
      <c r="V181" s="209"/>
      <c r="W181" s="211"/>
      <c r="X181" s="211"/>
      <c r="Y181" s="211"/>
      <c r="Z181"/>
    </row>
    <row r="182" spans="1:26" x14ac:dyDescent="0.2">
      <c r="A182"/>
      <c r="B182"/>
      <c r="C182"/>
      <c r="D182"/>
      <c r="E182" s="161"/>
      <c r="F182"/>
      <c r="G182"/>
      <c r="H182" s="202"/>
      <c r="I182"/>
      <c r="J182"/>
      <c r="K182"/>
      <c r="L182"/>
      <c r="M182"/>
      <c r="N182"/>
      <c r="O182" s="273"/>
      <c r="P182" s="273"/>
      <c r="Q182" s="198"/>
      <c r="R182" s="198"/>
      <c r="S182" s="199"/>
      <c r="T182" s="209"/>
      <c r="U182" s="209"/>
      <c r="V182" s="209"/>
      <c r="W182" s="211"/>
      <c r="X182" s="211"/>
      <c r="Y182" s="211"/>
      <c r="Z182"/>
    </row>
    <row r="183" spans="1:26" x14ac:dyDescent="0.2">
      <c r="A183"/>
      <c r="B183"/>
      <c r="C183"/>
      <c r="D183"/>
      <c r="E183" s="161"/>
      <c r="F183"/>
      <c r="G183"/>
      <c r="H183" s="202"/>
      <c r="I183"/>
      <c r="J183"/>
      <c r="K183"/>
      <c r="L183"/>
      <c r="M183"/>
      <c r="N183"/>
      <c r="O183" s="273"/>
      <c r="P183" s="273"/>
      <c r="Q183" s="198"/>
      <c r="R183" s="198"/>
      <c r="S183" s="199"/>
      <c r="T183" s="209"/>
      <c r="U183" s="209"/>
      <c r="V183" s="209"/>
      <c r="W183" s="211"/>
      <c r="X183" s="211"/>
      <c r="Y183" s="211"/>
      <c r="Z183"/>
    </row>
    <row r="184" spans="1:26" x14ac:dyDescent="0.2">
      <c r="A184"/>
      <c r="B184"/>
      <c r="C184"/>
      <c r="D184"/>
      <c r="E184" s="161"/>
      <c r="F184"/>
      <c r="G184"/>
      <c r="H184" s="202"/>
      <c r="I184"/>
      <c r="J184"/>
      <c r="K184"/>
      <c r="L184"/>
      <c r="M184"/>
      <c r="N184"/>
      <c r="O184" s="273"/>
      <c r="P184" s="273"/>
      <c r="Q184" s="198"/>
      <c r="R184" s="198"/>
      <c r="S184" s="199"/>
      <c r="T184" s="209"/>
      <c r="U184" s="209"/>
      <c r="V184" s="209"/>
      <c r="W184" s="211"/>
      <c r="X184" s="211"/>
      <c r="Y184" s="211"/>
      <c r="Z184"/>
    </row>
    <row r="185" spans="1:26" x14ac:dyDescent="0.2">
      <c r="A185"/>
      <c r="B185"/>
      <c r="C185"/>
      <c r="D185"/>
      <c r="E185" s="161"/>
      <c r="F185"/>
      <c r="G185"/>
      <c r="H185" s="202"/>
      <c r="I185"/>
      <c r="J185"/>
      <c r="K185"/>
      <c r="L185"/>
      <c r="M185"/>
      <c r="N185"/>
      <c r="O185" s="273"/>
      <c r="P185" s="273"/>
      <c r="Q185" s="198"/>
      <c r="R185" s="198"/>
      <c r="S185" s="199"/>
      <c r="T185" s="209"/>
      <c r="U185" s="209"/>
      <c r="V185" s="209"/>
      <c r="W185" s="211"/>
      <c r="X185" s="211"/>
      <c r="Y185" s="211"/>
      <c r="Z185"/>
    </row>
    <row r="186" spans="1:26" x14ac:dyDescent="0.2">
      <c r="A186"/>
      <c r="B186"/>
      <c r="C186"/>
      <c r="D186"/>
      <c r="E186" s="161"/>
      <c r="F186"/>
      <c r="G186"/>
      <c r="H186" s="202"/>
      <c r="I186"/>
      <c r="J186"/>
      <c r="K186"/>
      <c r="L186"/>
      <c r="M186"/>
      <c r="N186"/>
      <c r="O186" s="273"/>
      <c r="P186" s="273"/>
      <c r="Q186" s="198"/>
      <c r="R186" s="198"/>
      <c r="S186" s="199"/>
      <c r="T186" s="209"/>
      <c r="U186" s="209"/>
      <c r="V186" s="209"/>
      <c r="W186" s="211"/>
      <c r="X186" s="211"/>
      <c r="Y186" s="211"/>
      <c r="Z186"/>
    </row>
    <row r="187" spans="1:26" x14ac:dyDescent="0.2">
      <c r="A187"/>
      <c r="B187"/>
      <c r="C187"/>
      <c r="D187"/>
      <c r="E187" s="161"/>
      <c r="F187"/>
      <c r="G187"/>
      <c r="H187" s="202"/>
      <c r="I187"/>
      <c r="J187"/>
      <c r="K187"/>
      <c r="L187"/>
      <c r="M187"/>
      <c r="N187"/>
      <c r="O187" s="273"/>
      <c r="P187" s="273"/>
      <c r="Q187" s="198"/>
      <c r="R187" s="198"/>
      <c r="S187" s="199"/>
      <c r="T187" s="209"/>
      <c r="U187" s="209"/>
      <c r="V187" s="209"/>
      <c r="W187" s="211"/>
      <c r="X187" s="211"/>
      <c r="Y187" s="211"/>
      <c r="Z187"/>
    </row>
    <row r="188" spans="1:26" x14ac:dyDescent="0.2">
      <c r="A188"/>
      <c r="B188"/>
      <c r="C188"/>
      <c r="D188"/>
      <c r="E188" s="161"/>
      <c r="F188"/>
      <c r="G188"/>
      <c r="H188" s="202"/>
      <c r="I188"/>
      <c r="J188"/>
      <c r="K188"/>
      <c r="L188"/>
      <c r="M188"/>
      <c r="N188"/>
      <c r="O188" s="273"/>
      <c r="P188" s="273"/>
      <c r="Q188" s="198"/>
      <c r="R188" s="198"/>
      <c r="S188" s="199"/>
      <c r="T188" s="209"/>
      <c r="U188" s="209"/>
      <c r="V188" s="209"/>
      <c r="W188" s="211"/>
      <c r="X188" s="211"/>
      <c r="Y188" s="211"/>
      <c r="Z188"/>
    </row>
    <row r="189" spans="1:26" x14ac:dyDescent="0.2">
      <c r="A189"/>
      <c r="B189"/>
      <c r="C189"/>
      <c r="D189"/>
      <c r="E189" s="161"/>
      <c r="F189"/>
      <c r="G189"/>
      <c r="H189" s="202"/>
      <c r="I189"/>
      <c r="J189"/>
      <c r="K189"/>
      <c r="L189"/>
      <c r="M189"/>
      <c r="N189"/>
      <c r="O189" s="273"/>
      <c r="P189" s="273"/>
      <c r="Q189" s="198"/>
      <c r="R189" s="198"/>
      <c r="S189" s="199"/>
      <c r="T189" s="209"/>
      <c r="U189" s="209"/>
      <c r="V189" s="209"/>
      <c r="W189" s="211"/>
      <c r="X189" s="211"/>
      <c r="Y189" s="211"/>
      <c r="Z189"/>
    </row>
    <row r="190" spans="1:26" x14ac:dyDescent="0.2">
      <c r="A190"/>
      <c r="B190"/>
      <c r="C190"/>
      <c r="D190"/>
      <c r="E190" s="161"/>
      <c r="F190"/>
      <c r="G190"/>
      <c r="H190" s="202"/>
      <c r="I190"/>
      <c r="J190"/>
      <c r="K190"/>
      <c r="L190"/>
      <c r="M190"/>
      <c r="N190"/>
      <c r="O190" s="273"/>
      <c r="P190" s="273"/>
      <c r="Q190" s="198"/>
      <c r="R190" s="198"/>
      <c r="S190" s="199"/>
      <c r="T190" s="209"/>
      <c r="U190" s="209"/>
      <c r="V190" s="209"/>
      <c r="W190" s="211"/>
      <c r="X190" s="211"/>
      <c r="Y190" s="211"/>
      <c r="Z190"/>
    </row>
    <row r="191" spans="1:26" x14ac:dyDescent="0.2">
      <c r="A191"/>
      <c r="B191"/>
      <c r="C191"/>
      <c r="D191"/>
      <c r="E191" s="161"/>
      <c r="F191"/>
      <c r="G191"/>
      <c r="H191" s="202"/>
      <c r="I191"/>
      <c r="J191"/>
      <c r="K191"/>
      <c r="L191"/>
      <c r="M191"/>
      <c r="N191"/>
      <c r="O191" s="273"/>
      <c r="P191" s="273"/>
      <c r="Q191" s="198"/>
      <c r="R191" s="198"/>
      <c r="S191" s="199"/>
      <c r="T191" s="209"/>
      <c r="U191" s="209"/>
      <c r="V191" s="209"/>
      <c r="W191" s="211"/>
      <c r="X191" s="211"/>
      <c r="Y191" s="211"/>
      <c r="Z191"/>
    </row>
    <row r="192" spans="1:26" x14ac:dyDescent="0.2">
      <c r="A192"/>
      <c r="B192"/>
      <c r="C192"/>
      <c r="D192"/>
      <c r="E192" s="161"/>
      <c r="F192"/>
      <c r="G192"/>
      <c r="H192" s="202"/>
      <c r="I192"/>
      <c r="J192"/>
      <c r="K192"/>
      <c r="L192"/>
      <c r="M192"/>
      <c r="N192"/>
      <c r="O192" s="273"/>
      <c r="P192" s="273"/>
      <c r="Q192" s="198"/>
      <c r="R192" s="198"/>
      <c r="S192" s="199"/>
      <c r="T192" s="209"/>
      <c r="U192" s="209"/>
      <c r="V192" s="209"/>
      <c r="W192" s="211"/>
      <c r="X192" s="211"/>
      <c r="Y192" s="211"/>
      <c r="Z192"/>
    </row>
    <row r="193" spans="1:26" x14ac:dyDescent="0.2">
      <c r="A193"/>
      <c r="B193"/>
      <c r="C193"/>
      <c r="D193"/>
      <c r="E193" s="161"/>
      <c r="F193"/>
      <c r="G193"/>
      <c r="H193" s="202"/>
      <c r="I193"/>
      <c r="J193"/>
      <c r="K193"/>
      <c r="L193"/>
      <c r="M193"/>
      <c r="N193"/>
      <c r="O193" s="273"/>
      <c r="P193" s="273"/>
      <c r="Q193" s="198"/>
      <c r="R193" s="198"/>
      <c r="S193" s="199"/>
      <c r="T193" s="209"/>
      <c r="U193" s="209"/>
      <c r="V193" s="209"/>
      <c r="W193" s="211"/>
      <c r="X193" s="211"/>
      <c r="Y193" s="211"/>
      <c r="Z193"/>
    </row>
    <row r="194" spans="1:26" x14ac:dyDescent="0.2">
      <c r="A194"/>
      <c r="B194"/>
      <c r="C194"/>
      <c r="D194"/>
      <c r="E194" s="161"/>
      <c r="F194"/>
      <c r="G194"/>
      <c r="H194" s="202"/>
      <c r="I194"/>
      <c r="J194"/>
      <c r="K194"/>
      <c r="L194"/>
      <c r="M194"/>
      <c r="N194"/>
      <c r="O194" s="273"/>
      <c r="P194" s="273"/>
      <c r="Q194" s="198"/>
      <c r="R194" s="198"/>
      <c r="S194" s="199"/>
      <c r="T194" s="209"/>
      <c r="U194" s="209"/>
      <c r="V194" s="209"/>
      <c r="W194" s="211"/>
      <c r="X194" s="211"/>
      <c r="Y194" s="211"/>
      <c r="Z194"/>
    </row>
    <row r="195" spans="1:26" x14ac:dyDescent="0.2">
      <c r="A195"/>
      <c r="B195"/>
      <c r="C195"/>
      <c r="D195"/>
      <c r="E195" s="161"/>
      <c r="F195"/>
      <c r="G195"/>
      <c r="H195" s="202"/>
      <c r="I195"/>
      <c r="J195"/>
      <c r="K195"/>
      <c r="L195"/>
      <c r="M195"/>
      <c r="N195"/>
      <c r="O195" s="273"/>
      <c r="P195" s="273"/>
      <c r="Q195" s="198"/>
      <c r="R195" s="198"/>
      <c r="S195" s="199"/>
      <c r="T195" s="209"/>
      <c r="U195" s="209"/>
      <c r="V195" s="209"/>
      <c r="W195" s="211"/>
      <c r="X195" s="211"/>
      <c r="Y195" s="211"/>
      <c r="Z195"/>
    </row>
    <row r="196" spans="1:26" x14ac:dyDescent="0.2">
      <c r="A196"/>
      <c r="B196"/>
      <c r="C196"/>
      <c r="D196"/>
      <c r="E196" s="161"/>
      <c r="F196"/>
      <c r="G196"/>
      <c r="H196" s="202"/>
      <c r="I196"/>
      <c r="J196"/>
      <c r="K196"/>
      <c r="L196"/>
      <c r="M196"/>
      <c r="N196"/>
      <c r="O196" s="273"/>
      <c r="P196" s="273"/>
      <c r="Q196" s="198"/>
      <c r="R196" s="198"/>
      <c r="S196" s="199"/>
      <c r="T196" s="209"/>
      <c r="U196" s="209"/>
      <c r="V196" s="209"/>
      <c r="W196" s="211"/>
      <c r="X196" s="211"/>
      <c r="Y196" s="211"/>
      <c r="Z196"/>
    </row>
    <row r="197" spans="1:26" x14ac:dyDescent="0.2">
      <c r="A197"/>
      <c r="B197"/>
      <c r="C197"/>
      <c r="D197"/>
      <c r="E197" s="161"/>
      <c r="F197"/>
      <c r="G197"/>
      <c r="H197" s="202"/>
      <c r="I197"/>
      <c r="J197"/>
      <c r="K197"/>
      <c r="L197"/>
      <c r="M197"/>
      <c r="N197"/>
      <c r="O197" s="273"/>
      <c r="P197" s="273"/>
      <c r="Q197" s="198"/>
      <c r="R197" s="198"/>
      <c r="S197" s="199"/>
      <c r="T197" s="209"/>
      <c r="U197" s="209"/>
      <c r="V197" s="209"/>
      <c r="W197" s="211"/>
      <c r="X197" s="211"/>
      <c r="Y197" s="211"/>
      <c r="Z197"/>
    </row>
    <row r="198" spans="1:26" x14ac:dyDescent="0.2">
      <c r="A198"/>
      <c r="B198"/>
      <c r="C198"/>
      <c r="D198"/>
      <c r="E198" s="161"/>
      <c r="F198"/>
      <c r="G198"/>
      <c r="H198" s="202"/>
      <c r="I198"/>
      <c r="J198"/>
      <c r="K198"/>
      <c r="L198"/>
      <c r="M198"/>
      <c r="N198"/>
      <c r="O198" s="273"/>
      <c r="P198" s="273"/>
      <c r="Q198" s="198"/>
      <c r="R198" s="198"/>
      <c r="S198" s="199"/>
      <c r="T198" s="209"/>
      <c r="U198" s="209"/>
      <c r="V198" s="209"/>
      <c r="W198" s="211"/>
      <c r="X198" s="211"/>
      <c r="Y198" s="211"/>
      <c r="Z198"/>
    </row>
    <row r="199" spans="1:26" x14ac:dyDescent="0.2">
      <c r="A199"/>
      <c r="B199"/>
      <c r="C199"/>
      <c r="D199"/>
      <c r="E199" s="161"/>
      <c r="F199"/>
      <c r="G199"/>
      <c r="H199" s="202"/>
      <c r="I199"/>
      <c r="J199"/>
      <c r="K199"/>
      <c r="L199"/>
      <c r="M199"/>
      <c r="N199"/>
      <c r="O199" s="273"/>
      <c r="P199" s="273"/>
      <c r="Q199" s="198"/>
      <c r="R199" s="198"/>
      <c r="S199" s="199"/>
      <c r="T199" s="209"/>
      <c r="U199" s="209"/>
      <c r="V199" s="209"/>
      <c r="W199" s="211"/>
      <c r="X199" s="211"/>
      <c r="Y199" s="211"/>
      <c r="Z199"/>
    </row>
    <row r="200" spans="1:26" x14ac:dyDescent="0.2">
      <c r="A200"/>
      <c r="B200"/>
      <c r="C200"/>
      <c r="D200"/>
      <c r="E200" s="161"/>
      <c r="F200"/>
      <c r="G200"/>
      <c r="H200" s="202"/>
      <c r="I200"/>
      <c r="J200"/>
      <c r="K200"/>
      <c r="L200"/>
      <c r="M200"/>
      <c r="N200"/>
      <c r="O200" s="273"/>
      <c r="P200" s="273"/>
      <c r="Q200" s="198"/>
      <c r="R200" s="198"/>
      <c r="S200" s="199"/>
      <c r="T200" s="209"/>
      <c r="U200" s="209"/>
      <c r="V200" s="209"/>
      <c r="W200" s="211"/>
      <c r="X200" s="211"/>
      <c r="Y200" s="211"/>
      <c r="Z200"/>
    </row>
    <row r="201" spans="1:26" x14ac:dyDescent="0.2">
      <c r="A201"/>
      <c r="B201"/>
      <c r="C201"/>
      <c r="D201"/>
      <c r="E201" s="161"/>
      <c r="F201"/>
      <c r="G201"/>
      <c r="H201" s="202"/>
      <c r="I201"/>
      <c r="J201"/>
      <c r="K201"/>
      <c r="L201"/>
      <c r="M201"/>
      <c r="N201"/>
      <c r="O201" s="273"/>
      <c r="P201" s="273"/>
      <c r="Q201" s="198"/>
      <c r="R201" s="198"/>
      <c r="S201" s="199"/>
      <c r="T201" s="209"/>
      <c r="U201" s="209"/>
      <c r="V201" s="209"/>
      <c r="W201" s="211"/>
      <c r="X201" s="211"/>
      <c r="Y201" s="211"/>
      <c r="Z201"/>
    </row>
    <row r="202" spans="1:26" x14ac:dyDescent="0.2">
      <c r="A202"/>
      <c r="B202"/>
      <c r="C202"/>
      <c r="D202"/>
      <c r="E202" s="161"/>
      <c r="F202"/>
      <c r="G202"/>
      <c r="H202" s="202"/>
      <c r="I202"/>
      <c r="J202"/>
      <c r="K202"/>
      <c r="L202"/>
      <c r="M202"/>
      <c r="N202"/>
      <c r="O202" s="273"/>
      <c r="P202" s="273"/>
      <c r="Q202" s="198"/>
      <c r="R202" s="198"/>
      <c r="S202" s="199"/>
      <c r="T202" s="209"/>
      <c r="U202" s="209"/>
      <c r="V202" s="209"/>
      <c r="W202" s="211"/>
      <c r="X202" s="211"/>
      <c r="Y202" s="211"/>
      <c r="Z202"/>
    </row>
    <row r="203" spans="1:26" x14ac:dyDescent="0.2">
      <c r="A203"/>
      <c r="B203"/>
      <c r="C203"/>
      <c r="D203"/>
      <c r="E203" s="161"/>
      <c r="F203"/>
      <c r="G203"/>
      <c r="H203" s="202"/>
      <c r="I203"/>
      <c r="J203"/>
      <c r="K203"/>
      <c r="L203"/>
      <c r="M203"/>
      <c r="N203"/>
      <c r="O203" s="273"/>
      <c r="P203" s="273"/>
      <c r="Q203" s="198"/>
      <c r="R203" s="198"/>
      <c r="S203" s="199"/>
      <c r="T203" s="209"/>
      <c r="U203" s="209"/>
      <c r="V203" s="209"/>
      <c r="W203" s="211"/>
      <c r="X203" s="211"/>
      <c r="Y203" s="211"/>
      <c r="Z203"/>
    </row>
    <row r="204" spans="1:26" x14ac:dyDescent="0.2">
      <c r="A204"/>
      <c r="B204"/>
      <c r="C204"/>
      <c r="D204"/>
      <c r="E204" s="161"/>
      <c r="F204"/>
      <c r="G204"/>
      <c r="H204" s="202"/>
      <c r="I204"/>
      <c r="J204"/>
      <c r="K204"/>
      <c r="L204"/>
      <c r="M204"/>
      <c r="N204"/>
      <c r="O204" s="273"/>
      <c r="P204" s="273"/>
      <c r="Q204" s="198"/>
      <c r="R204" s="198"/>
      <c r="S204" s="199"/>
      <c r="T204" s="209"/>
      <c r="U204" s="209"/>
      <c r="V204" s="209"/>
      <c r="W204" s="211"/>
      <c r="X204" s="211"/>
      <c r="Y204" s="211"/>
      <c r="Z204"/>
    </row>
    <row r="205" spans="1:26" x14ac:dyDescent="0.2">
      <c r="A205"/>
      <c r="B205"/>
      <c r="C205"/>
      <c r="D205"/>
      <c r="E205" s="161"/>
      <c r="F205"/>
      <c r="G205"/>
      <c r="H205" s="202"/>
      <c r="I205"/>
      <c r="J205"/>
      <c r="K205"/>
      <c r="L205"/>
      <c r="M205"/>
      <c r="N205"/>
      <c r="O205" s="273"/>
      <c r="P205" s="273"/>
      <c r="Q205" s="198"/>
      <c r="R205" s="198"/>
      <c r="S205" s="199"/>
      <c r="T205" s="209"/>
      <c r="U205" s="209"/>
      <c r="V205" s="209"/>
      <c r="W205" s="211"/>
      <c r="X205" s="211"/>
      <c r="Y205" s="211"/>
      <c r="Z205"/>
    </row>
    <row r="206" spans="1:26" x14ac:dyDescent="0.2">
      <c r="A206"/>
      <c r="B206"/>
      <c r="C206"/>
      <c r="D206"/>
      <c r="E206" s="161"/>
      <c r="F206"/>
      <c r="G206"/>
      <c r="H206" s="202"/>
      <c r="I206"/>
      <c r="J206"/>
      <c r="K206"/>
      <c r="L206"/>
      <c r="M206"/>
      <c r="N206"/>
      <c r="O206" s="273"/>
      <c r="P206" s="273"/>
      <c r="Q206" s="198"/>
      <c r="R206" s="198"/>
      <c r="S206" s="199"/>
      <c r="T206" s="209"/>
      <c r="U206" s="209"/>
      <c r="V206" s="209"/>
      <c r="W206" s="211"/>
      <c r="X206" s="211"/>
      <c r="Y206" s="211"/>
      <c r="Z206"/>
    </row>
    <row r="207" spans="1:26" x14ac:dyDescent="0.2">
      <c r="A207"/>
      <c r="B207"/>
      <c r="C207"/>
      <c r="D207"/>
      <c r="E207" s="161"/>
      <c r="F207"/>
      <c r="G207"/>
      <c r="H207" s="202"/>
      <c r="I207"/>
      <c r="J207"/>
      <c r="K207"/>
      <c r="L207"/>
      <c r="M207"/>
      <c r="N207"/>
      <c r="O207" s="273"/>
      <c r="P207" s="273"/>
      <c r="Q207" s="198"/>
      <c r="R207" s="198"/>
      <c r="S207" s="199"/>
      <c r="T207" s="209"/>
      <c r="U207" s="209"/>
      <c r="V207" s="209"/>
      <c r="W207" s="211"/>
      <c r="X207" s="211"/>
      <c r="Y207" s="211"/>
      <c r="Z207"/>
    </row>
    <row r="208" spans="1:26" x14ac:dyDescent="0.2">
      <c r="A208"/>
      <c r="B208"/>
      <c r="C208"/>
      <c r="D208"/>
      <c r="E208" s="161"/>
      <c r="F208"/>
      <c r="G208"/>
      <c r="H208" s="202"/>
      <c r="I208"/>
      <c r="J208"/>
      <c r="K208"/>
      <c r="L208"/>
      <c r="M208"/>
      <c r="N208"/>
      <c r="O208" s="273"/>
      <c r="P208" s="273"/>
      <c r="Q208" s="198"/>
      <c r="R208" s="198"/>
      <c r="S208" s="199"/>
      <c r="T208" s="209"/>
      <c r="U208" s="209"/>
      <c r="V208" s="209"/>
      <c r="W208" s="211"/>
      <c r="X208" s="211"/>
      <c r="Y208" s="211"/>
      <c r="Z208"/>
    </row>
    <row r="209" spans="1:26" x14ac:dyDescent="0.2">
      <c r="A209"/>
      <c r="B209"/>
      <c r="C209"/>
      <c r="D209"/>
      <c r="E209" s="161"/>
      <c r="F209"/>
      <c r="G209"/>
      <c r="H209" s="202"/>
      <c r="I209"/>
      <c r="J209"/>
      <c r="K209"/>
      <c r="L209"/>
      <c r="M209"/>
      <c r="N209"/>
      <c r="O209" s="273"/>
      <c r="P209" s="273"/>
      <c r="Q209" s="198"/>
      <c r="R209" s="198"/>
      <c r="S209" s="199"/>
      <c r="T209" s="209"/>
      <c r="U209" s="209"/>
      <c r="V209" s="209"/>
      <c r="W209" s="211"/>
      <c r="X209" s="211"/>
      <c r="Y209" s="211"/>
      <c r="Z209"/>
    </row>
    <row r="210" spans="1:26" x14ac:dyDescent="0.2">
      <c r="A210"/>
      <c r="B210"/>
      <c r="C210"/>
      <c r="D210"/>
      <c r="E210" s="161"/>
      <c r="F210"/>
      <c r="G210"/>
      <c r="H210" s="202"/>
      <c r="I210"/>
      <c r="J210"/>
      <c r="K210"/>
      <c r="L210"/>
      <c r="M210"/>
      <c r="N210"/>
      <c r="O210" s="273"/>
      <c r="P210" s="273"/>
      <c r="Q210" s="198"/>
      <c r="R210" s="198"/>
      <c r="S210" s="199"/>
      <c r="T210" s="209"/>
      <c r="U210" s="209"/>
      <c r="V210" s="209"/>
      <c r="W210" s="211"/>
      <c r="X210" s="211"/>
      <c r="Y210" s="211"/>
      <c r="Z210"/>
    </row>
    <row r="211" spans="1:26" x14ac:dyDescent="0.2">
      <c r="A211"/>
      <c r="B211"/>
      <c r="C211"/>
      <c r="D211"/>
      <c r="E211" s="161"/>
      <c r="F211"/>
      <c r="G211"/>
      <c r="H211" s="202"/>
      <c r="I211"/>
      <c r="J211"/>
      <c r="K211"/>
      <c r="L211"/>
      <c r="M211"/>
      <c r="N211"/>
      <c r="O211" s="273"/>
      <c r="P211" s="273"/>
      <c r="Q211" s="198"/>
      <c r="R211" s="198"/>
      <c r="S211" s="199"/>
      <c r="T211" s="209"/>
      <c r="U211" s="209"/>
      <c r="V211" s="209"/>
      <c r="W211" s="211"/>
      <c r="X211" s="211"/>
      <c r="Y211" s="211"/>
      <c r="Z211"/>
    </row>
    <row r="212" spans="1:26" x14ac:dyDescent="0.2">
      <c r="A212"/>
      <c r="B212"/>
      <c r="C212"/>
      <c r="D212"/>
      <c r="E212" s="161"/>
      <c r="F212"/>
      <c r="G212"/>
      <c r="H212" s="202"/>
      <c r="I212"/>
      <c r="J212"/>
      <c r="K212"/>
      <c r="L212"/>
      <c r="M212"/>
      <c r="N212"/>
      <c r="O212" s="273"/>
      <c r="P212" s="273"/>
      <c r="Q212" s="198"/>
      <c r="R212" s="198"/>
      <c r="S212" s="199"/>
      <c r="T212" s="209"/>
      <c r="U212" s="209"/>
      <c r="V212" s="209"/>
      <c r="W212" s="211"/>
      <c r="X212" s="211"/>
      <c r="Y212" s="211"/>
      <c r="Z212"/>
    </row>
    <row r="213" spans="1:26" x14ac:dyDescent="0.2">
      <c r="A213"/>
      <c r="B213"/>
      <c r="C213"/>
      <c r="D213"/>
      <c r="E213" s="161"/>
      <c r="F213"/>
      <c r="G213"/>
      <c r="H213" s="202"/>
      <c r="I213"/>
      <c r="J213"/>
      <c r="K213"/>
      <c r="L213"/>
      <c r="M213"/>
      <c r="N213"/>
      <c r="O213" s="273"/>
      <c r="P213" s="273"/>
      <c r="Q213" s="198"/>
      <c r="R213" s="198"/>
      <c r="S213" s="199"/>
      <c r="T213" s="209"/>
      <c r="U213" s="209"/>
      <c r="V213" s="209"/>
      <c r="W213" s="211"/>
      <c r="X213" s="211"/>
      <c r="Y213" s="211"/>
      <c r="Z213"/>
    </row>
    <row r="214" spans="1:26" x14ac:dyDescent="0.2">
      <c r="A214"/>
      <c r="B214"/>
      <c r="C214"/>
      <c r="D214"/>
      <c r="E214" s="161"/>
      <c r="F214"/>
      <c r="G214"/>
      <c r="H214" s="202"/>
      <c r="I214"/>
      <c r="J214"/>
      <c r="K214"/>
      <c r="L214"/>
      <c r="M214"/>
      <c r="N214"/>
      <c r="O214" s="273"/>
      <c r="P214" s="273"/>
      <c r="Q214" s="198"/>
      <c r="R214" s="198"/>
      <c r="S214" s="199"/>
      <c r="T214" s="209"/>
      <c r="U214" s="209"/>
      <c r="V214" s="209"/>
      <c r="W214" s="211"/>
      <c r="X214" s="211"/>
      <c r="Y214" s="211"/>
      <c r="Z214"/>
    </row>
    <row r="215" spans="1:26" x14ac:dyDescent="0.2">
      <c r="A215"/>
      <c r="B215"/>
      <c r="C215"/>
      <c r="D215"/>
      <c r="E215" s="161"/>
      <c r="F215"/>
      <c r="G215"/>
      <c r="H215" s="202"/>
      <c r="I215"/>
      <c r="J215"/>
      <c r="K215"/>
      <c r="L215"/>
      <c r="M215"/>
      <c r="N215"/>
      <c r="O215" s="273"/>
      <c r="P215" s="273"/>
      <c r="Q215" s="198"/>
      <c r="R215" s="198"/>
      <c r="S215" s="199"/>
      <c r="T215" s="209"/>
      <c r="U215" s="209"/>
      <c r="V215" s="209"/>
      <c r="W215" s="211"/>
      <c r="X215" s="211"/>
      <c r="Y215" s="211"/>
      <c r="Z215"/>
    </row>
    <row r="216" spans="1:26" x14ac:dyDescent="0.2">
      <c r="A216"/>
      <c r="B216"/>
      <c r="C216"/>
      <c r="D216"/>
      <c r="E216" s="161"/>
      <c r="F216"/>
      <c r="G216"/>
      <c r="H216" s="202"/>
      <c r="I216"/>
      <c r="J216"/>
      <c r="K216"/>
      <c r="L216"/>
      <c r="M216"/>
      <c r="N216"/>
      <c r="O216" s="273"/>
      <c r="P216" s="273"/>
      <c r="Q216" s="198"/>
      <c r="R216" s="198"/>
      <c r="S216" s="199"/>
      <c r="T216" s="209"/>
      <c r="U216" s="209"/>
      <c r="V216" s="209"/>
      <c r="W216" s="211"/>
      <c r="X216" s="211"/>
      <c r="Y216" s="211"/>
      <c r="Z216"/>
    </row>
    <row r="217" spans="1:26" x14ac:dyDescent="0.2">
      <c r="A217"/>
      <c r="B217"/>
      <c r="C217"/>
      <c r="D217"/>
      <c r="E217" s="161"/>
      <c r="F217"/>
      <c r="G217"/>
      <c r="H217" s="202"/>
      <c r="I217"/>
      <c r="J217"/>
      <c r="K217"/>
      <c r="L217"/>
      <c r="M217"/>
      <c r="N217"/>
      <c r="O217" s="273"/>
      <c r="P217" s="273"/>
      <c r="Q217" s="198"/>
      <c r="R217" s="198"/>
      <c r="S217" s="199"/>
      <c r="T217" s="209"/>
      <c r="U217" s="209"/>
      <c r="V217" s="209"/>
      <c r="W217" s="211"/>
      <c r="X217" s="211"/>
      <c r="Y217" s="211"/>
      <c r="Z217"/>
    </row>
    <row r="218" spans="1:26" x14ac:dyDescent="0.2">
      <c r="A218"/>
      <c r="B218"/>
      <c r="C218"/>
      <c r="D218"/>
      <c r="E218" s="161"/>
      <c r="F218"/>
      <c r="G218"/>
      <c r="H218" s="202"/>
      <c r="I218"/>
      <c r="J218"/>
      <c r="K218"/>
      <c r="L218"/>
      <c r="M218"/>
      <c r="N218"/>
      <c r="O218" s="273"/>
      <c r="P218" s="273"/>
      <c r="Q218" s="198"/>
      <c r="R218" s="198"/>
      <c r="S218" s="199"/>
      <c r="T218" s="209"/>
      <c r="U218" s="209"/>
      <c r="V218" s="209"/>
      <c r="W218" s="211"/>
      <c r="X218" s="211"/>
      <c r="Y218" s="211"/>
      <c r="Z218"/>
    </row>
    <row r="219" spans="1:26" x14ac:dyDescent="0.2">
      <c r="A219"/>
      <c r="B219"/>
      <c r="C219"/>
      <c r="D219"/>
      <c r="E219" s="161"/>
      <c r="F219"/>
      <c r="G219"/>
      <c r="H219" s="202"/>
      <c r="I219"/>
      <c r="J219"/>
      <c r="K219"/>
      <c r="L219"/>
      <c r="M219"/>
      <c r="N219"/>
      <c r="O219" s="273"/>
      <c r="P219" s="273"/>
      <c r="Q219" s="198"/>
      <c r="R219" s="198"/>
      <c r="S219" s="199"/>
      <c r="T219" s="209"/>
      <c r="U219" s="209"/>
      <c r="V219" s="209"/>
      <c r="W219" s="211"/>
      <c r="X219" s="211"/>
      <c r="Y219" s="211"/>
      <c r="Z219"/>
    </row>
    <row r="220" spans="1:26" x14ac:dyDescent="0.2">
      <c r="A220"/>
      <c r="B220"/>
      <c r="C220"/>
      <c r="D220"/>
      <c r="E220" s="161"/>
      <c r="F220"/>
      <c r="G220"/>
      <c r="H220" s="202"/>
      <c r="I220"/>
      <c r="J220"/>
      <c r="K220"/>
      <c r="L220"/>
      <c r="M220"/>
      <c r="N220"/>
      <c r="O220" s="273"/>
      <c r="P220" s="273"/>
      <c r="Q220" s="198"/>
      <c r="R220" s="198"/>
      <c r="S220" s="199"/>
      <c r="T220" s="209"/>
      <c r="U220" s="209"/>
      <c r="V220" s="209"/>
      <c r="W220" s="211"/>
      <c r="X220" s="211"/>
      <c r="Y220" s="211"/>
      <c r="Z220"/>
    </row>
    <row r="221" spans="1:26" x14ac:dyDescent="0.2">
      <c r="A221"/>
      <c r="B221"/>
      <c r="C221"/>
      <c r="D221"/>
      <c r="E221" s="161"/>
      <c r="F221"/>
      <c r="G221"/>
      <c r="H221" s="202"/>
      <c r="I221"/>
      <c r="J221"/>
      <c r="K221"/>
      <c r="L221"/>
      <c r="M221"/>
      <c r="N221"/>
      <c r="O221" s="273"/>
      <c r="P221" s="273"/>
      <c r="Q221" s="198"/>
      <c r="R221" s="198"/>
      <c r="S221" s="199"/>
      <c r="T221" s="209"/>
      <c r="U221" s="209"/>
      <c r="V221" s="209"/>
      <c r="W221" s="211"/>
      <c r="X221" s="211"/>
      <c r="Y221" s="211"/>
      <c r="Z221"/>
    </row>
    <row r="222" spans="1:26" x14ac:dyDescent="0.2">
      <c r="A222"/>
      <c r="B222"/>
      <c r="C222"/>
      <c r="D222"/>
      <c r="E222" s="161"/>
      <c r="F222"/>
      <c r="G222"/>
      <c r="H222" s="202"/>
      <c r="I222"/>
      <c r="J222"/>
      <c r="K222"/>
      <c r="L222"/>
      <c r="M222"/>
      <c r="N222"/>
      <c r="O222" s="273"/>
      <c r="P222" s="273"/>
      <c r="Q222" s="198"/>
      <c r="R222" s="198"/>
      <c r="S222" s="199"/>
      <c r="T222" s="209"/>
      <c r="U222" s="209"/>
      <c r="V222" s="209"/>
      <c r="W222" s="211"/>
      <c r="X222" s="211"/>
      <c r="Y222" s="211"/>
      <c r="Z222"/>
    </row>
    <row r="223" spans="1:26" x14ac:dyDescent="0.2">
      <c r="A223"/>
      <c r="B223"/>
      <c r="C223"/>
      <c r="D223"/>
      <c r="E223" s="161"/>
      <c r="F223"/>
      <c r="G223"/>
      <c r="H223" s="202"/>
      <c r="I223"/>
      <c r="J223"/>
      <c r="K223"/>
      <c r="L223"/>
      <c r="M223"/>
      <c r="N223"/>
      <c r="O223" s="273"/>
      <c r="P223" s="273"/>
      <c r="Q223" s="198"/>
      <c r="R223" s="198"/>
      <c r="S223" s="199"/>
      <c r="T223" s="209"/>
      <c r="U223" s="209"/>
      <c r="V223" s="209"/>
      <c r="W223" s="211"/>
      <c r="X223" s="211"/>
      <c r="Y223" s="211"/>
      <c r="Z223"/>
    </row>
    <row r="224" spans="1:26" x14ac:dyDescent="0.2">
      <c r="A224"/>
      <c r="B224"/>
      <c r="C224"/>
      <c r="D224"/>
      <c r="E224" s="161"/>
      <c r="F224"/>
      <c r="G224"/>
      <c r="H224" s="202"/>
      <c r="I224"/>
      <c r="J224"/>
      <c r="K224"/>
      <c r="L224"/>
      <c r="M224"/>
      <c r="N224"/>
      <c r="O224" s="273"/>
      <c r="P224" s="273"/>
      <c r="Q224" s="198"/>
      <c r="R224" s="198"/>
      <c r="S224" s="199"/>
      <c r="T224" s="209"/>
      <c r="U224" s="209"/>
      <c r="V224" s="209"/>
      <c r="W224" s="211"/>
      <c r="X224" s="211"/>
      <c r="Y224" s="211"/>
      <c r="Z224"/>
    </row>
    <row r="225" spans="1:26" x14ac:dyDescent="0.2">
      <c r="A225"/>
      <c r="B225"/>
      <c r="C225"/>
      <c r="D225"/>
      <c r="E225" s="161"/>
      <c r="F225"/>
      <c r="G225"/>
      <c r="H225" s="202"/>
      <c r="I225"/>
      <c r="J225"/>
      <c r="K225"/>
      <c r="L225"/>
      <c r="M225"/>
      <c r="N225"/>
      <c r="O225" s="273"/>
      <c r="P225" s="273"/>
      <c r="Q225" s="198"/>
      <c r="R225" s="198"/>
      <c r="S225" s="199"/>
      <c r="T225" s="209"/>
      <c r="U225" s="209"/>
      <c r="V225" s="209"/>
      <c r="W225" s="211"/>
      <c r="X225" s="211"/>
      <c r="Y225" s="211"/>
      <c r="Z225"/>
    </row>
    <row r="226" spans="1:26" x14ac:dyDescent="0.2">
      <c r="A226"/>
      <c r="B226"/>
      <c r="C226"/>
      <c r="D226"/>
      <c r="E226" s="161"/>
      <c r="F226"/>
      <c r="G226"/>
      <c r="H226" s="202"/>
      <c r="I226"/>
      <c r="J226"/>
      <c r="K226"/>
      <c r="L226"/>
      <c r="M226"/>
      <c r="N226"/>
      <c r="O226" s="273"/>
      <c r="P226" s="273"/>
      <c r="Q226" s="198"/>
      <c r="R226" s="198"/>
      <c r="S226" s="199"/>
      <c r="T226" s="209"/>
      <c r="U226" s="209"/>
      <c r="V226" s="209"/>
      <c r="W226" s="211"/>
      <c r="X226" s="211"/>
      <c r="Y226" s="211"/>
      <c r="Z226"/>
    </row>
    <row r="227" spans="1:26" x14ac:dyDescent="0.2">
      <c r="A227"/>
      <c r="B227"/>
      <c r="C227"/>
      <c r="D227"/>
      <c r="E227" s="161"/>
      <c r="F227"/>
      <c r="G227"/>
      <c r="H227" s="202"/>
      <c r="I227"/>
      <c r="J227"/>
      <c r="K227"/>
      <c r="L227"/>
      <c r="M227"/>
      <c r="N227"/>
      <c r="O227" s="273"/>
      <c r="P227" s="273"/>
      <c r="Q227" s="198"/>
      <c r="R227" s="198"/>
      <c r="S227" s="199"/>
      <c r="T227" s="209"/>
      <c r="U227" s="209"/>
      <c r="V227" s="209"/>
      <c r="W227" s="211"/>
      <c r="X227" s="211"/>
      <c r="Y227" s="211"/>
      <c r="Z227"/>
    </row>
    <row r="228" spans="1:26" x14ac:dyDescent="0.2">
      <c r="A228"/>
      <c r="B228"/>
      <c r="C228"/>
      <c r="D228"/>
      <c r="E228" s="161"/>
      <c r="F228"/>
      <c r="G228"/>
      <c r="H228" s="202"/>
      <c r="I228"/>
      <c r="J228"/>
      <c r="K228"/>
      <c r="L228"/>
      <c r="M228"/>
      <c r="N228"/>
      <c r="O228" s="273"/>
      <c r="P228" s="273"/>
      <c r="Q228" s="198"/>
      <c r="R228" s="198"/>
      <c r="S228" s="199"/>
      <c r="T228" s="209"/>
      <c r="U228" s="209"/>
      <c r="V228" s="209"/>
      <c r="W228" s="211"/>
      <c r="X228" s="211"/>
      <c r="Y228" s="211"/>
      <c r="Z228"/>
    </row>
    <row r="229" spans="1:26" x14ac:dyDescent="0.2">
      <c r="A229"/>
      <c r="B229"/>
      <c r="C229"/>
      <c r="D229"/>
      <c r="E229" s="161"/>
      <c r="F229"/>
      <c r="G229"/>
      <c r="H229" s="202"/>
      <c r="I229"/>
      <c r="J229"/>
      <c r="K229"/>
      <c r="L229"/>
      <c r="M229"/>
      <c r="N229"/>
      <c r="O229" s="273"/>
      <c r="P229" s="273"/>
      <c r="Q229" s="198"/>
      <c r="R229" s="198"/>
      <c r="S229" s="199"/>
      <c r="T229" s="209"/>
      <c r="U229" s="209"/>
      <c r="V229" s="209"/>
      <c r="W229" s="211"/>
      <c r="X229" s="211"/>
      <c r="Y229" s="211"/>
      <c r="Z229"/>
    </row>
    <row r="230" spans="1:26" x14ac:dyDescent="0.2">
      <c r="A230"/>
      <c r="B230"/>
      <c r="C230"/>
      <c r="D230"/>
      <c r="E230" s="161"/>
      <c r="F230"/>
      <c r="G230"/>
      <c r="H230" s="202"/>
      <c r="I230"/>
      <c r="J230"/>
      <c r="K230"/>
      <c r="L230"/>
      <c r="M230"/>
      <c r="N230"/>
      <c r="O230" s="273"/>
      <c r="P230" s="273"/>
      <c r="Q230" s="198"/>
      <c r="R230" s="198"/>
      <c r="S230" s="199"/>
      <c r="T230" s="209"/>
      <c r="U230" s="209"/>
      <c r="V230" s="209"/>
      <c r="W230" s="211"/>
      <c r="X230" s="211"/>
      <c r="Y230" s="211"/>
      <c r="Z230"/>
    </row>
    <row r="231" spans="1:26" x14ac:dyDescent="0.2">
      <c r="A231"/>
      <c r="B231"/>
      <c r="C231"/>
      <c r="D231"/>
      <c r="E231" s="161"/>
      <c r="F231"/>
      <c r="G231"/>
      <c r="H231" s="202"/>
      <c r="I231"/>
      <c r="J231"/>
      <c r="K231"/>
      <c r="L231"/>
      <c r="M231"/>
      <c r="N231"/>
      <c r="O231" s="273"/>
      <c r="P231" s="273"/>
      <c r="Q231" s="198"/>
      <c r="R231" s="198"/>
      <c r="S231" s="199"/>
      <c r="T231" s="209"/>
      <c r="U231" s="209"/>
      <c r="V231" s="209"/>
      <c r="W231" s="211"/>
      <c r="X231" s="211"/>
      <c r="Y231" s="211"/>
      <c r="Z231"/>
    </row>
    <row r="232" spans="1:26" x14ac:dyDescent="0.2">
      <c r="A232"/>
      <c r="B232"/>
      <c r="C232"/>
      <c r="D232"/>
      <c r="E232" s="161"/>
      <c r="F232"/>
      <c r="G232"/>
      <c r="H232" s="202"/>
      <c r="I232"/>
      <c r="J232"/>
      <c r="K232"/>
      <c r="L232"/>
      <c r="M232"/>
      <c r="N232"/>
      <c r="O232" s="273"/>
      <c r="P232" s="273"/>
      <c r="Q232" s="198"/>
      <c r="R232" s="198"/>
      <c r="S232" s="199"/>
      <c r="T232" s="209"/>
      <c r="U232" s="209"/>
      <c r="V232" s="209"/>
      <c r="W232" s="211"/>
      <c r="X232" s="211"/>
      <c r="Y232" s="211"/>
      <c r="Z232"/>
    </row>
    <row r="233" spans="1:26" x14ac:dyDescent="0.2">
      <c r="A233"/>
      <c r="B233"/>
      <c r="C233"/>
      <c r="D233"/>
      <c r="E233" s="161"/>
      <c r="F233"/>
      <c r="G233"/>
      <c r="H233" s="202"/>
      <c r="I233"/>
      <c r="J233"/>
      <c r="K233"/>
      <c r="L233"/>
      <c r="M233"/>
      <c r="N233"/>
      <c r="O233" s="273"/>
      <c r="P233" s="273"/>
      <c r="Q233" s="198"/>
      <c r="R233" s="198"/>
      <c r="S233" s="199"/>
      <c r="T233" s="209"/>
      <c r="U233" s="209"/>
      <c r="V233" s="209"/>
      <c r="W233" s="211"/>
      <c r="X233" s="211"/>
      <c r="Y233" s="211"/>
      <c r="Z233"/>
    </row>
    <row r="234" spans="1:26" x14ac:dyDescent="0.2">
      <c r="A234"/>
      <c r="B234"/>
      <c r="C234"/>
      <c r="D234"/>
      <c r="E234" s="161"/>
      <c r="F234"/>
      <c r="G234"/>
      <c r="H234" s="202"/>
      <c r="I234"/>
      <c r="J234"/>
      <c r="K234"/>
      <c r="L234"/>
      <c r="M234"/>
      <c r="N234"/>
      <c r="O234" s="273"/>
      <c r="P234" s="273"/>
      <c r="Q234" s="198"/>
      <c r="R234" s="198"/>
      <c r="S234" s="199"/>
      <c r="T234" s="209"/>
      <c r="U234" s="209"/>
      <c r="V234" s="209"/>
      <c r="W234" s="211"/>
      <c r="X234" s="211"/>
      <c r="Y234" s="211"/>
      <c r="Z234"/>
    </row>
    <row r="235" spans="1:26" x14ac:dyDescent="0.2">
      <c r="A235"/>
      <c r="B235"/>
      <c r="C235"/>
      <c r="D235"/>
      <c r="E235" s="161"/>
      <c r="F235"/>
      <c r="G235"/>
      <c r="H235" s="202"/>
      <c r="I235"/>
      <c r="J235"/>
      <c r="K235"/>
      <c r="L235"/>
      <c r="M235"/>
      <c r="N235"/>
      <c r="O235" s="273"/>
      <c r="P235" s="273"/>
      <c r="Q235" s="198"/>
      <c r="R235" s="198"/>
      <c r="S235" s="199"/>
      <c r="T235" s="209"/>
      <c r="U235" s="209"/>
      <c r="V235" s="209"/>
      <c r="W235" s="211"/>
      <c r="X235" s="211"/>
      <c r="Y235" s="211"/>
      <c r="Z235"/>
    </row>
    <row r="236" spans="1:26" x14ac:dyDescent="0.2">
      <c r="A236"/>
      <c r="B236"/>
      <c r="C236"/>
      <c r="D236"/>
      <c r="E236" s="161"/>
      <c r="F236"/>
      <c r="G236"/>
      <c r="H236" s="202"/>
      <c r="I236"/>
      <c r="J236"/>
      <c r="K236"/>
      <c r="L236"/>
      <c r="M236"/>
      <c r="N236"/>
      <c r="O236" s="273"/>
      <c r="P236" s="273"/>
      <c r="Q236" s="198"/>
      <c r="R236" s="198"/>
      <c r="S236" s="199"/>
      <c r="T236" s="209"/>
      <c r="U236" s="209"/>
      <c r="V236" s="209"/>
      <c r="W236" s="211"/>
      <c r="X236" s="211"/>
      <c r="Y236" s="211"/>
      <c r="Z236"/>
    </row>
    <row r="237" spans="1:26" x14ac:dyDescent="0.2">
      <c r="A237"/>
      <c r="B237"/>
      <c r="C237"/>
      <c r="D237"/>
      <c r="E237" s="161"/>
      <c r="F237"/>
      <c r="G237"/>
      <c r="H237" s="202"/>
      <c r="I237"/>
      <c r="J237"/>
      <c r="K237"/>
      <c r="L237"/>
      <c r="M237"/>
      <c r="N237"/>
      <c r="O237" s="273"/>
      <c r="P237" s="273"/>
      <c r="Q237" s="198"/>
      <c r="R237" s="198"/>
      <c r="S237" s="199"/>
      <c r="T237" s="209"/>
      <c r="U237" s="209"/>
      <c r="V237" s="209"/>
      <c r="W237" s="211"/>
      <c r="X237" s="211"/>
      <c r="Y237" s="211"/>
      <c r="Z237"/>
    </row>
    <row r="238" spans="1:26" x14ac:dyDescent="0.2">
      <c r="A238"/>
      <c r="B238"/>
      <c r="C238"/>
      <c r="D238"/>
      <c r="E238" s="161"/>
      <c r="F238"/>
      <c r="G238"/>
      <c r="H238" s="202"/>
      <c r="I238"/>
      <c r="J238"/>
      <c r="K238"/>
      <c r="L238"/>
      <c r="M238"/>
      <c r="N238"/>
      <c r="O238" s="273"/>
      <c r="P238" s="273"/>
      <c r="Q238" s="198"/>
      <c r="R238" s="198"/>
      <c r="S238" s="199"/>
      <c r="T238" s="209"/>
      <c r="U238" s="209"/>
      <c r="V238" s="209"/>
      <c r="W238" s="211"/>
      <c r="X238" s="211"/>
      <c r="Y238" s="211"/>
      <c r="Z238"/>
    </row>
    <row r="239" spans="1:26" x14ac:dyDescent="0.2">
      <c r="A239"/>
      <c r="B239"/>
      <c r="C239"/>
      <c r="D239"/>
      <c r="E239" s="161"/>
      <c r="F239"/>
      <c r="G239"/>
      <c r="H239" s="202"/>
      <c r="I239"/>
      <c r="J239"/>
      <c r="K239"/>
      <c r="L239"/>
      <c r="M239"/>
      <c r="N239"/>
      <c r="O239" s="273"/>
      <c r="P239" s="273"/>
      <c r="Q239" s="198"/>
      <c r="R239" s="198"/>
      <c r="S239" s="199"/>
      <c r="T239" s="209"/>
      <c r="U239" s="209"/>
      <c r="V239" s="209"/>
      <c r="W239" s="211"/>
      <c r="X239" s="211"/>
      <c r="Y239" s="211"/>
      <c r="Z239"/>
    </row>
    <row r="240" spans="1:26" x14ac:dyDescent="0.2">
      <c r="A240"/>
      <c r="B240"/>
      <c r="C240"/>
      <c r="D240"/>
      <c r="E240" s="161"/>
      <c r="F240"/>
      <c r="G240"/>
      <c r="H240" s="202"/>
      <c r="I240"/>
      <c r="J240"/>
      <c r="K240"/>
      <c r="L240"/>
      <c r="M240"/>
      <c r="N240"/>
      <c r="O240" s="273"/>
      <c r="P240" s="273"/>
      <c r="Q240" s="198"/>
      <c r="R240" s="198"/>
      <c r="S240" s="199"/>
      <c r="T240" s="209"/>
      <c r="U240" s="209"/>
      <c r="V240" s="209"/>
      <c r="W240" s="211"/>
      <c r="X240" s="211"/>
      <c r="Y240" s="211"/>
      <c r="Z240"/>
    </row>
    <row r="241" spans="1:26" x14ac:dyDescent="0.2">
      <c r="A241"/>
      <c r="B241"/>
      <c r="C241"/>
      <c r="D241"/>
      <c r="E241" s="161"/>
      <c r="F241"/>
      <c r="G241"/>
      <c r="H241" s="202"/>
      <c r="I241"/>
      <c r="J241"/>
      <c r="K241"/>
      <c r="L241"/>
      <c r="M241"/>
      <c r="N241"/>
      <c r="O241" s="273"/>
      <c r="P241" s="273"/>
      <c r="Q241" s="198"/>
      <c r="R241" s="198"/>
      <c r="S241" s="199"/>
      <c r="T241" s="209"/>
      <c r="U241" s="209"/>
      <c r="V241" s="209"/>
      <c r="W241" s="211"/>
      <c r="X241" s="211"/>
      <c r="Y241" s="211"/>
      <c r="Z241"/>
    </row>
    <row r="242" spans="1:26" x14ac:dyDescent="0.2">
      <c r="A242"/>
      <c r="B242"/>
      <c r="C242"/>
      <c r="D242"/>
      <c r="E242" s="161"/>
      <c r="F242"/>
      <c r="G242"/>
      <c r="H242" s="202"/>
      <c r="I242"/>
      <c r="J242"/>
      <c r="K242"/>
      <c r="L242"/>
      <c r="M242"/>
      <c r="N242"/>
      <c r="O242" s="273"/>
      <c r="P242" s="273"/>
      <c r="Q242" s="198"/>
      <c r="R242" s="198"/>
      <c r="S242" s="199"/>
      <c r="T242" s="209"/>
      <c r="U242" s="209"/>
      <c r="V242" s="209"/>
      <c r="W242" s="211"/>
      <c r="X242" s="211"/>
      <c r="Y242" s="211"/>
      <c r="Z242"/>
    </row>
    <row r="243" spans="1:26" x14ac:dyDescent="0.2">
      <c r="A243"/>
      <c r="B243"/>
      <c r="C243"/>
      <c r="D243"/>
      <c r="E243" s="161"/>
      <c r="F243"/>
      <c r="G243"/>
      <c r="H243" s="202"/>
      <c r="I243"/>
      <c r="J243"/>
      <c r="K243"/>
      <c r="L243"/>
      <c r="M243"/>
      <c r="N243"/>
      <c r="O243" s="273"/>
      <c r="P243" s="273"/>
      <c r="Q243" s="198"/>
      <c r="R243" s="198"/>
      <c r="S243" s="199"/>
      <c r="T243" s="209"/>
      <c r="U243" s="209"/>
      <c r="V243" s="209"/>
      <c r="W243" s="211"/>
      <c r="X243" s="211"/>
      <c r="Y243" s="211"/>
      <c r="Z243"/>
    </row>
    <row r="244" spans="1:26" x14ac:dyDescent="0.2">
      <c r="A244"/>
      <c r="B244"/>
      <c r="C244"/>
      <c r="D244"/>
      <c r="E244" s="161"/>
      <c r="F244"/>
      <c r="G244"/>
      <c r="H244" s="202"/>
      <c r="I244"/>
      <c r="J244"/>
      <c r="K244"/>
      <c r="L244"/>
      <c r="M244"/>
      <c r="N244"/>
      <c r="O244" s="273"/>
      <c r="P244" s="273"/>
      <c r="Q244" s="198"/>
      <c r="R244" s="198"/>
      <c r="S244" s="199"/>
      <c r="T244" s="209"/>
      <c r="U244" s="209"/>
      <c r="V244" s="209"/>
      <c r="W244" s="211"/>
      <c r="X244" s="211"/>
      <c r="Y244" s="211"/>
      <c r="Z244"/>
    </row>
    <row r="245" spans="1:26" x14ac:dyDescent="0.2">
      <c r="A245"/>
      <c r="B245"/>
      <c r="C245"/>
      <c r="D245"/>
      <c r="E245" s="161"/>
      <c r="F245"/>
      <c r="G245"/>
      <c r="H245" s="202"/>
      <c r="I245"/>
      <c r="J245"/>
      <c r="K245"/>
      <c r="L245"/>
      <c r="M245"/>
      <c r="N245"/>
      <c r="O245" s="273"/>
      <c r="P245" s="273"/>
      <c r="Q245" s="198"/>
      <c r="R245" s="198"/>
      <c r="S245" s="199"/>
      <c r="T245" s="209"/>
      <c r="U245" s="209"/>
      <c r="V245" s="209"/>
      <c r="W245" s="211"/>
      <c r="X245" s="211"/>
      <c r="Y245" s="211"/>
      <c r="Z245"/>
    </row>
    <row r="246" spans="1:26" x14ac:dyDescent="0.2">
      <c r="A246"/>
      <c r="B246"/>
      <c r="C246"/>
      <c r="D246"/>
      <c r="E246" s="161"/>
      <c r="F246"/>
      <c r="G246"/>
      <c r="H246" s="202"/>
      <c r="I246"/>
      <c r="J246"/>
      <c r="K246"/>
      <c r="L246"/>
      <c r="M246"/>
      <c r="N246"/>
      <c r="O246" s="273"/>
      <c r="P246" s="273"/>
      <c r="Q246" s="198"/>
      <c r="R246" s="198"/>
      <c r="S246" s="199"/>
      <c r="T246" s="209"/>
      <c r="U246" s="209"/>
      <c r="V246" s="209"/>
      <c r="W246" s="211"/>
      <c r="X246" s="211"/>
      <c r="Y246" s="211"/>
      <c r="Z246"/>
    </row>
    <row r="247" spans="1:26" x14ac:dyDescent="0.2">
      <c r="A247"/>
      <c r="B247"/>
      <c r="C247"/>
      <c r="D247"/>
      <c r="E247" s="161"/>
      <c r="F247"/>
      <c r="G247"/>
      <c r="H247" s="202"/>
      <c r="I247"/>
      <c r="J247"/>
      <c r="K247"/>
      <c r="L247"/>
      <c r="M247"/>
      <c r="N247"/>
      <c r="O247" s="273"/>
      <c r="P247" s="273"/>
      <c r="Q247" s="198"/>
      <c r="R247" s="198"/>
      <c r="S247" s="199"/>
      <c r="T247" s="209"/>
      <c r="U247" s="209"/>
      <c r="V247" s="209"/>
      <c r="W247" s="211"/>
      <c r="X247" s="211"/>
      <c r="Y247" s="211"/>
      <c r="Z247"/>
    </row>
    <row r="248" spans="1:26" x14ac:dyDescent="0.2">
      <c r="A248"/>
      <c r="B248"/>
      <c r="C248"/>
      <c r="D248"/>
      <c r="E248" s="161"/>
      <c r="F248"/>
      <c r="G248"/>
      <c r="H248" s="202"/>
      <c r="I248"/>
      <c r="J248"/>
      <c r="K248"/>
      <c r="L248"/>
      <c r="M248"/>
      <c r="N248"/>
      <c r="O248" s="273"/>
      <c r="P248" s="273"/>
      <c r="Q248" s="198"/>
      <c r="R248" s="198"/>
      <c r="S248" s="199"/>
      <c r="T248" s="209"/>
      <c r="U248" s="209"/>
      <c r="V248" s="209"/>
      <c r="W248" s="211"/>
      <c r="X248" s="211"/>
      <c r="Y248" s="211"/>
      <c r="Z248"/>
    </row>
    <row r="249" spans="1:26" x14ac:dyDescent="0.2">
      <c r="A249"/>
      <c r="B249"/>
      <c r="C249"/>
      <c r="D249"/>
      <c r="E249" s="161"/>
      <c r="F249"/>
      <c r="G249"/>
      <c r="H249" s="202"/>
      <c r="I249"/>
      <c r="J249"/>
      <c r="K249"/>
      <c r="L249"/>
      <c r="M249"/>
      <c r="N249"/>
      <c r="O249" s="273"/>
      <c r="P249" s="273"/>
      <c r="Q249" s="198"/>
      <c r="R249" s="198"/>
      <c r="S249" s="199"/>
      <c r="T249" s="209"/>
      <c r="U249" s="209"/>
      <c r="V249" s="209"/>
      <c r="W249" s="211"/>
      <c r="X249" s="211"/>
      <c r="Y249" s="211"/>
      <c r="Z249"/>
    </row>
    <row r="250" spans="1:26" x14ac:dyDescent="0.2">
      <c r="A250"/>
      <c r="B250"/>
      <c r="C250"/>
      <c r="D250"/>
      <c r="E250" s="161"/>
      <c r="F250"/>
      <c r="G250"/>
      <c r="H250" s="202"/>
      <c r="I250"/>
      <c r="J250"/>
      <c r="K250"/>
      <c r="L250"/>
      <c r="M250"/>
      <c r="N250"/>
      <c r="O250" s="273"/>
      <c r="P250" s="273"/>
      <c r="Q250" s="198"/>
      <c r="R250" s="198"/>
      <c r="S250" s="199"/>
      <c r="T250" s="209"/>
      <c r="U250" s="209"/>
      <c r="V250" s="209"/>
      <c r="W250" s="211"/>
      <c r="X250" s="211"/>
      <c r="Y250" s="211"/>
      <c r="Z250"/>
    </row>
    <row r="251" spans="1:26" x14ac:dyDescent="0.2">
      <c r="A251"/>
      <c r="B251"/>
      <c r="C251"/>
      <c r="D251"/>
      <c r="E251" s="161"/>
      <c r="F251"/>
      <c r="G251"/>
      <c r="H251" s="202"/>
      <c r="I251"/>
      <c r="J251"/>
      <c r="K251"/>
      <c r="L251"/>
      <c r="M251"/>
      <c r="N251"/>
      <c r="O251" s="273"/>
      <c r="P251" s="273"/>
      <c r="Q251" s="198"/>
      <c r="R251" s="198"/>
      <c r="S251" s="199"/>
      <c r="T251" s="209"/>
      <c r="U251" s="209"/>
      <c r="V251" s="209"/>
      <c r="W251" s="211"/>
      <c r="X251" s="211"/>
      <c r="Y251" s="211"/>
      <c r="Z251"/>
    </row>
    <row r="252" spans="1:26" x14ac:dyDescent="0.2">
      <c r="A252"/>
      <c r="B252"/>
      <c r="C252"/>
      <c r="D252"/>
      <c r="E252" s="161"/>
      <c r="F252"/>
      <c r="G252"/>
      <c r="H252" s="202"/>
      <c r="I252"/>
      <c r="J252"/>
      <c r="K252"/>
      <c r="L252"/>
      <c r="M252"/>
      <c r="N252"/>
      <c r="O252" s="273"/>
      <c r="P252" s="273"/>
      <c r="Q252" s="198"/>
      <c r="R252" s="198"/>
      <c r="S252" s="199"/>
      <c r="T252" s="209"/>
      <c r="U252" s="209"/>
      <c r="V252" s="209"/>
      <c r="W252" s="211"/>
      <c r="X252" s="211"/>
      <c r="Y252" s="211"/>
      <c r="Z252"/>
    </row>
    <row r="253" spans="1:26" x14ac:dyDescent="0.2">
      <c r="A253"/>
      <c r="B253"/>
      <c r="C253"/>
      <c r="D253"/>
      <c r="E253" s="161"/>
      <c r="F253"/>
      <c r="G253"/>
      <c r="H253" s="202"/>
      <c r="I253"/>
      <c r="J253"/>
      <c r="K253"/>
      <c r="L253"/>
      <c r="M253"/>
      <c r="N253"/>
      <c r="O253" s="273"/>
      <c r="P253" s="273"/>
      <c r="Q253" s="198"/>
      <c r="R253" s="198"/>
      <c r="S253" s="199"/>
      <c r="T253" s="209"/>
      <c r="U253" s="209"/>
      <c r="V253" s="209"/>
      <c r="W253" s="211"/>
      <c r="X253" s="211"/>
      <c r="Y253" s="211"/>
      <c r="Z253"/>
    </row>
    <row r="254" spans="1:26" x14ac:dyDescent="0.2">
      <c r="A254"/>
      <c r="B254"/>
      <c r="C254"/>
      <c r="D254"/>
      <c r="E254" s="161"/>
      <c r="F254"/>
      <c r="G254"/>
      <c r="H254" s="202"/>
      <c r="I254"/>
      <c r="J254"/>
      <c r="K254"/>
      <c r="L254"/>
      <c r="M254"/>
      <c r="N254"/>
      <c r="O254" s="273"/>
      <c r="P254" s="273"/>
      <c r="Q254" s="198"/>
      <c r="R254" s="198"/>
      <c r="S254" s="199"/>
      <c r="T254" s="209"/>
      <c r="U254" s="209"/>
      <c r="V254" s="209"/>
      <c r="W254" s="211"/>
      <c r="X254" s="211"/>
      <c r="Y254" s="211"/>
      <c r="Z254"/>
    </row>
    <row r="255" spans="1:26" x14ac:dyDescent="0.2">
      <c r="A255"/>
      <c r="B255"/>
      <c r="C255"/>
      <c r="D255"/>
      <c r="E255" s="161"/>
      <c r="F255"/>
      <c r="G255"/>
      <c r="H255" s="202"/>
      <c r="I255"/>
      <c r="J255"/>
      <c r="K255"/>
      <c r="L255"/>
      <c r="M255"/>
      <c r="N255"/>
      <c r="O255" s="273"/>
      <c r="P255" s="273"/>
      <c r="Q255" s="198"/>
      <c r="R255" s="198"/>
      <c r="S255" s="199"/>
      <c r="T255" s="209"/>
      <c r="U255" s="209"/>
      <c r="V255" s="209"/>
      <c r="W255" s="211"/>
      <c r="X255" s="211"/>
      <c r="Y255" s="211"/>
      <c r="Z255"/>
    </row>
    <row r="256" spans="1:26" x14ac:dyDescent="0.2">
      <c r="A256"/>
      <c r="B256"/>
      <c r="C256"/>
      <c r="D256"/>
      <c r="E256" s="161"/>
      <c r="F256"/>
      <c r="G256"/>
      <c r="H256" s="202"/>
      <c r="I256"/>
      <c r="J256"/>
      <c r="K256"/>
      <c r="L256"/>
      <c r="M256"/>
      <c r="N256"/>
      <c r="O256" s="273"/>
      <c r="P256" s="273"/>
      <c r="Q256" s="198"/>
      <c r="R256" s="198"/>
      <c r="S256" s="199"/>
      <c r="T256" s="209"/>
      <c r="U256" s="209"/>
      <c r="V256" s="209"/>
      <c r="W256" s="211"/>
      <c r="X256" s="211"/>
      <c r="Y256" s="211"/>
      <c r="Z256"/>
    </row>
    <row r="257" spans="1:26" x14ac:dyDescent="0.2">
      <c r="A257"/>
      <c r="B257"/>
      <c r="C257"/>
      <c r="D257"/>
      <c r="E257" s="161"/>
      <c r="F257"/>
      <c r="G257"/>
      <c r="H257" s="202"/>
      <c r="I257"/>
      <c r="J257"/>
      <c r="K257"/>
      <c r="L257"/>
      <c r="M257"/>
      <c r="N257"/>
      <c r="O257" s="273"/>
      <c r="P257" s="273"/>
      <c r="Q257" s="198"/>
      <c r="R257" s="198"/>
      <c r="S257" s="199"/>
      <c r="T257" s="209"/>
      <c r="U257" s="209"/>
      <c r="V257" s="209"/>
      <c r="W257" s="211"/>
      <c r="X257" s="211"/>
      <c r="Y257" s="211"/>
      <c r="Z257"/>
    </row>
    <row r="258" spans="1:26" s="200" customFormat="1" x14ac:dyDescent="0.2">
      <c r="A258" s="10"/>
      <c r="B258" s="10"/>
      <c r="C258" s="10"/>
      <c r="D258" s="10"/>
      <c r="E258" s="205"/>
      <c r="F258" s="10"/>
      <c r="G258" s="10"/>
      <c r="H258" s="206"/>
      <c r="I258" s="10"/>
      <c r="J258" s="10"/>
      <c r="K258" s="10"/>
      <c r="L258" s="10"/>
      <c r="M258" s="10"/>
      <c r="N258" s="10"/>
      <c r="O258" s="10"/>
      <c r="P258" s="10"/>
      <c r="Q258" s="6"/>
      <c r="R258" s="6"/>
      <c r="S258" s="208"/>
      <c r="T258" s="210"/>
      <c r="U258" s="210"/>
      <c r="V258" s="210"/>
      <c r="W258" s="212"/>
      <c r="X258" s="212"/>
      <c r="Y258" s="212"/>
      <c r="Z258" s="1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A2" sqref="A2"/>
    </sheetView>
  </sheetViews>
  <sheetFormatPr defaultRowHeight="12.75" x14ac:dyDescent="0.2"/>
  <cols>
    <col min="1" max="1" width="20.42578125" bestFit="1" customWidth="1"/>
    <col min="2" max="2" width="11.42578125" bestFit="1" customWidth="1"/>
    <col min="3" max="3" width="14.42578125" bestFit="1" customWidth="1"/>
    <col min="4" max="4" width="17.42578125" bestFit="1" customWidth="1"/>
    <col min="5" max="5" width="14.5703125" bestFit="1" customWidth="1"/>
    <col min="6" max="6" width="12.140625" bestFit="1" customWidth="1"/>
    <col min="7" max="7" width="20.42578125" bestFit="1" customWidth="1"/>
    <col min="8" max="8" width="21.42578125" bestFit="1" customWidth="1"/>
    <col min="9" max="9" width="23.140625" bestFit="1" customWidth="1"/>
    <col min="10" max="10" width="28.85546875" bestFit="1" customWidth="1"/>
    <col min="11" max="11" width="12" bestFit="1" customWidth="1"/>
    <col min="12" max="12" width="23.140625" bestFit="1" customWidth="1"/>
    <col min="13" max="13" width="13.85546875" bestFit="1" customWidth="1"/>
    <col min="14" max="14" width="9.42578125" bestFit="1" customWidth="1"/>
  </cols>
  <sheetData>
    <row r="1" spans="1:14" ht="15" x14ac:dyDescent="0.2">
      <c r="A1" s="272" t="s">
        <v>484</v>
      </c>
      <c r="B1" s="272" t="s">
        <v>312</v>
      </c>
      <c r="C1" s="272" t="s">
        <v>313</v>
      </c>
      <c r="D1" s="272" t="s">
        <v>314</v>
      </c>
      <c r="E1" s="272" t="s">
        <v>315</v>
      </c>
      <c r="F1" s="272" t="s">
        <v>316</v>
      </c>
      <c r="G1" s="272" t="s">
        <v>317</v>
      </c>
      <c r="H1" s="272" t="s">
        <v>318</v>
      </c>
      <c r="I1" s="272" t="s">
        <v>319</v>
      </c>
      <c r="J1" s="272" t="s">
        <v>320</v>
      </c>
      <c r="K1" s="272" t="s">
        <v>470</v>
      </c>
      <c r="L1" s="272" t="s">
        <v>319</v>
      </c>
      <c r="M1" s="272" t="s">
        <v>471</v>
      </c>
      <c r="N1" s="272" t="s">
        <v>472</v>
      </c>
    </row>
    <row r="2" spans="1:14" x14ac:dyDescent="0.2">
      <c r="K2" s="165"/>
      <c r="L2">
        <f>0.1525*6</f>
        <v>0.91500000000000004</v>
      </c>
      <c r="M2" s="207">
        <f>L2*H2</f>
        <v>0</v>
      </c>
      <c r="N2" s="49">
        <f>M2-K2</f>
        <v>0</v>
      </c>
    </row>
    <row r="5" spans="1:14" x14ac:dyDescent="0.2">
      <c r="K5" s="165"/>
    </row>
  </sheetData>
  <sheetProtection algorithmName="SHA-512" hashValue="4DIvwzTLYpduHusXvka17H48q5ShwXFEQ8fdNPX1X0P0JtzzeCCYBeIpW3+I9eTQq2Mmh5AGOHtgg44EvlMu6w==" saltValue="MyQ4X/srhimUpxMPd852+g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85" zoomScaleNormal="85" workbookViewId="0">
      <selection activeCell="O19" sqref="O19"/>
    </sheetView>
  </sheetViews>
  <sheetFormatPr defaultRowHeight="12.75" x14ac:dyDescent="0.2"/>
  <cols>
    <col min="1" max="1" width="22.5703125" bestFit="1" customWidth="1"/>
    <col min="2" max="2" width="29.42578125" bestFit="1" customWidth="1"/>
    <col min="3" max="3" width="7.5703125" bestFit="1" customWidth="1"/>
    <col min="4" max="4" width="16.42578125" bestFit="1" customWidth="1"/>
    <col min="5" max="5" width="10.140625" bestFit="1" customWidth="1"/>
    <col min="6" max="6" width="6.5703125" bestFit="1" customWidth="1"/>
    <col min="7" max="7" width="11" customWidth="1"/>
    <col min="8" max="8" width="12.5703125" customWidth="1"/>
    <col min="11" max="11" width="19.140625" customWidth="1"/>
    <col min="12" max="12" width="15.85546875" bestFit="1" customWidth="1"/>
    <col min="13" max="13" width="17.85546875" bestFit="1" customWidth="1"/>
    <col min="14" max="14" width="19.42578125" bestFit="1" customWidth="1"/>
    <col min="15" max="15" width="14.140625" customWidth="1"/>
    <col min="16" max="16" width="18.140625" customWidth="1"/>
    <col min="17" max="17" width="11.5703125" bestFit="1" customWidth="1"/>
    <col min="18" max="18" width="13.140625" bestFit="1" customWidth="1"/>
    <col min="19" max="19" width="14" bestFit="1" customWidth="1"/>
    <col min="20" max="20" width="13.140625" bestFit="1" customWidth="1"/>
    <col min="21" max="21" width="14.42578125" bestFit="1" customWidth="1"/>
    <col min="22" max="22" width="13.42578125" bestFit="1" customWidth="1"/>
    <col min="23" max="23" width="15.42578125" bestFit="1" customWidth="1"/>
    <col min="24" max="24" width="14.42578125" bestFit="1" customWidth="1"/>
    <col min="25" max="25" width="15.140625" bestFit="1" customWidth="1"/>
    <col min="26" max="26" width="14.42578125" bestFit="1" customWidth="1"/>
    <col min="27" max="27" width="12.140625" style="10" bestFit="1" customWidth="1"/>
  </cols>
  <sheetData>
    <row r="1" spans="1:27" ht="45.75" thickTop="1" x14ac:dyDescent="0.2">
      <c r="A1" s="282" t="s">
        <v>321</v>
      </c>
      <c r="B1" s="283" t="s">
        <v>322</v>
      </c>
      <c r="C1" s="283" t="s">
        <v>264</v>
      </c>
      <c r="D1" s="283" t="s">
        <v>265</v>
      </c>
      <c r="E1" s="283" t="s">
        <v>323</v>
      </c>
      <c r="F1" s="283" t="s">
        <v>324</v>
      </c>
      <c r="G1" s="284" t="s">
        <v>325</v>
      </c>
      <c r="H1" s="284" t="s">
        <v>326</v>
      </c>
      <c r="I1" s="283" t="s">
        <v>327</v>
      </c>
      <c r="J1" s="283" t="s">
        <v>16</v>
      </c>
      <c r="K1" s="285" t="s">
        <v>328</v>
      </c>
      <c r="L1" s="285" t="s">
        <v>329</v>
      </c>
      <c r="M1" s="285" t="s">
        <v>272</v>
      </c>
      <c r="N1" s="285" t="s">
        <v>313</v>
      </c>
      <c r="O1" s="285" t="s">
        <v>330</v>
      </c>
      <c r="P1" s="285" t="s">
        <v>473</v>
      </c>
      <c r="Q1" s="292" t="s">
        <v>331</v>
      </c>
      <c r="R1" s="292" t="s">
        <v>332</v>
      </c>
      <c r="S1" s="292" t="s">
        <v>333</v>
      </c>
      <c r="T1" s="292" t="s">
        <v>468</v>
      </c>
      <c r="U1" s="293" t="s">
        <v>467</v>
      </c>
      <c r="V1" s="291" t="s">
        <v>331</v>
      </c>
      <c r="W1" s="291" t="s">
        <v>332</v>
      </c>
      <c r="X1" s="291" t="s">
        <v>333</v>
      </c>
      <c r="Y1" s="291" t="s">
        <v>469</v>
      </c>
      <c r="Z1" s="294" t="s">
        <v>467</v>
      </c>
      <c r="AA1" s="296" t="s">
        <v>394</v>
      </c>
    </row>
    <row r="2" spans="1:27" s="286" customFormat="1" x14ac:dyDescent="0.2">
      <c r="A2" s="290"/>
      <c r="B2" s="287"/>
      <c r="C2" s="287"/>
      <c r="D2" s="287"/>
      <c r="E2" s="304"/>
      <c r="F2" s="301"/>
      <c r="G2" s="287"/>
      <c r="H2" s="287"/>
      <c r="I2" s="287"/>
      <c r="J2" s="287"/>
      <c r="K2" s="288"/>
      <c r="L2" s="310"/>
      <c r="M2" s="288"/>
      <c r="N2" s="288"/>
      <c r="O2" s="289" t="e">
        <f>M2/L2</f>
        <v>#DIV/0!</v>
      </c>
      <c r="P2" s="288">
        <f>N2</f>
        <v>0</v>
      </c>
      <c r="Q2" s="305"/>
      <c r="R2" s="305"/>
      <c r="S2" s="305"/>
      <c r="T2" s="305">
        <f>SUM(Q2:S2)</f>
        <v>0</v>
      </c>
      <c r="U2" s="306">
        <f>T2*0.03</f>
        <v>0</v>
      </c>
      <c r="V2" s="307"/>
      <c r="W2" s="307"/>
      <c r="X2" s="307"/>
      <c r="Y2" s="307">
        <f>SUM(V2:X2)</f>
        <v>0</v>
      </c>
      <c r="Z2" s="308">
        <f>Y2*0.03</f>
        <v>0</v>
      </c>
      <c r="AA2" s="309">
        <f>Z2-U2</f>
        <v>0</v>
      </c>
    </row>
    <row r="3" spans="1:27" s="286" customFormat="1" x14ac:dyDescent="0.2">
      <c r="A3" s="290"/>
      <c r="B3" s="287"/>
      <c r="C3" s="287"/>
      <c r="D3" s="287"/>
      <c r="E3" s="304"/>
      <c r="F3" s="301"/>
      <c r="G3" s="287"/>
      <c r="H3" s="287"/>
      <c r="I3" s="287"/>
      <c r="J3" s="287"/>
      <c r="K3" s="288"/>
      <c r="L3" s="310"/>
      <c r="M3" s="288"/>
      <c r="N3" s="288"/>
      <c r="O3" s="289" t="e">
        <f t="shared" ref="O3:O12" si="0">M3/L3</f>
        <v>#DIV/0!</v>
      </c>
      <c r="P3" s="288">
        <f t="shared" ref="P3:P12" si="1">N3</f>
        <v>0</v>
      </c>
      <c r="Q3" s="305"/>
      <c r="R3" s="305"/>
      <c r="S3" s="305"/>
      <c r="T3" s="305">
        <f t="shared" ref="T3:T12" si="2">SUM(Q3:S3)</f>
        <v>0</v>
      </c>
      <c r="U3" s="306">
        <f t="shared" ref="U3:U12" si="3">T3*0.03</f>
        <v>0</v>
      </c>
      <c r="V3" s="307"/>
      <c r="W3" s="307"/>
      <c r="X3" s="307"/>
      <c r="Y3" s="307">
        <f t="shared" ref="Y3:Y12" si="4">SUM(V3:X3)</f>
        <v>0</v>
      </c>
      <c r="Z3" s="308">
        <f t="shared" ref="Z3:Z12" si="5">Y3*0.03</f>
        <v>0</v>
      </c>
      <c r="AA3" s="309">
        <f t="shared" ref="AA3:AA12" si="6">Z3-U3</f>
        <v>0</v>
      </c>
    </row>
    <row r="4" spans="1:27" s="286" customFormat="1" x14ac:dyDescent="0.2">
      <c r="A4" s="290"/>
      <c r="B4" s="287"/>
      <c r="C4" s="287"/>
      <c r="D4" s="287"/>
      <c r="E4" s="304"/>
      <c r="F4" s="301"/>
      <c r="G4" s="287"/>
      <c r="H4" s="287"/>
      <c r="I4" s="287"/>
      <c r="J4" s="287"/>
      <c r="K4" s="288"/>
      <c r="L4" s="310"/>
      <c r="M4" s="288"/>
      <c r="N4" s="288"/>
      <c r="O4" s="289" t="e">
        <f t="shared" si="0"/>
        <v>#DIV/0!</v>
      </c>
      <c r="P4" s="288">
        <f t="shared" si="1"/>
        <v>0</v>
      </c>
      <c r="Q4" s="305"/>
      <c r="R4" s="305"/>
      <c r="S4" s="305"/>
      <c r="T4" s="305">
        <f t="shared" si="2"/>
        <v>0</v>
      </c>
      <c r="U4" s="306">
        <f t="shared" si="3"/>
        <v>0</v>
      </c>
      <c r="V4" s="307"/>
      <c r="W4" s="307"/>
      <c r="X4" s="307"/>
      <c r="Y4" s="307">
        <f t="shared" si="4"/>
        <v>0</v>
      </c>
      <c r="Z4" s="308">
        <f t="shared" si="5"/>
        <v>0</v>
      </c>
      <c r="AA4" s="309">
        <f t="shared" si="6"/>
        <v>0</v>
      </c>
    </row>
    <row r="5" spans="1:27" s="286" customFormat="1" x14ac:dyDescent="0.2">
      <c r="A5" s="290"/>
      <c r="B5" s="287"/>
      <c r="C5" s="287"/>
      <c r="D5" s="287"/>
      <c r="E5" s="304"/>
      <c r="F5" s="301"/>
      <c r="G5" s="287"/>
      <c r="H5" s="287"/>
      <c r="I5" s="287"/>
      <c r="J5" s="287"/>
      <c r="K5" s="288"/>
      <c r="L5" s="310"/>
      <c r="M5" s="288"/>
      <c r="N5" s="288"/>
      <c r="O5" s="289" t="e">
        <f t="shared" si="0"/>
        <v>#DIV/0!</v>
      </c>
      <c r="P5" s="288">
        <f t="shared" si="1"/>
        <v>0</v>
      </c>
      <c r="Q5" s="305"/>
      <c r="R5" s="305"/>
      <c r="S5" s="305"/>
      <c r="T5" s="305">
        <f t="shared" si="2"/>
        <v>0</v>
      </c>
      <c r="U5" s="306">
        <f t="shared" si="3"/>
        <v>0</v>
      </c>
      <c r="V5" s="307"/>
      <c r="W5" s="307"/>
      <c r="X5" s="307"/>
      <c r="Y5" s="307">
        <f t="shared" si="4"/>
        <v>0</v>
      </c>
      <c r="Z5" s="308">
        <f t="shared" si="5"/>
        <v>0</v>
      </c>
      <c r="AA5" s="309">
        <f t="shared" si="6"/>
        <v>0</v>
      </c>
    </row>
    <row r="6" spans="1:27" s="286" customFormat="1" x14ac:dyDescent="0.2">
      <c r="A6" s="290"/>
      <c r="B6" s="287"/>
      <c r="C6" s="287"/>
      <c r="D6" s="287"/>
      <c r="E6" s="304"/>
      <c r="F6" s="301"/>
      <c r="G6" s="287"/>
      <c r="H6" s="287"/>
      <c r="I6" s="287"/>
      <c r="J6" s="287"/>
      <c r="K6" s="288"/>
      <c r="L6" s="310"/>
      <c r="M6" s="288"/>
      <c r="N6" s="288"/>
      <c r="O6" s="289" t="e">
        <f t="shared" si="0"/>
        <v>#DIV/0!</v>
      </c>
      <c r="P6" s="288">
        <f t="shared" si="1"/>
        <v>0</v>
      </c>
      <c r="Q6" s="305"/>
      <c r="R6" s="305"/>
      <c r="S6" s="305"/>
      <c r="T6" s="305">
        <f t="shared" si="2"/>
        <v>0</v>
      </c>
      <c r="U6" s="306">
        <f t="shared" si="3"/>
        <v>0</v>
      </c>
      <c r="V6" s="307"/>
      <c r="W6" s="307"/>
      <c r="X6" s="307"/>
      <c r="Y6" s="307">
        <f t="shared" si="4"/>
        <v>0</v>
      </c>
      <c r="Z6" s="308">
        <f t="shared" si="5"/>
        <v>0</v>
      </c>
      <c r="AA6" s="309">
        <f t="shared" si="6"/>
        <v>0</v>
      </c>
    </row>
    <row r="7" spans="1:27" s="286" customFormat="1" x14ac:dyDescent="0.2">
      <c r="A7" s="290"/>
      <c r="B7" s="287"/>
      <c r="C7" s="287"/>
      <c r="D7" s="287"/>
      <c r="E7" s="304"/>
      <c r="F7" s="301"/>
      <c r="G7" s="287"/>
      <c r="H7" s="287"/>
      <c r="I7" s="287"/>
      <c r="J7" s="323"/>
      <c r="K7" s="288"/>
      <c r="L7" s="310"/>
      <c r="M7" s="288"/>
      <c r="N7" s="288"/>
      <c r="O7" s="289" t="e">
        <f t="shared" si="0"/>
        <v>#DIV/0!</v>
      </c>
      <c r="P7" s="288">
        <f t="shared" si="1"/>
        <v>0</v>
      </c>
      <c r="Q7" s="305"/>
      <c r="R7" s="305"/>
      <c r="S7" s="305"/>
      <c r="T7" s="305">
        <f t="shared" si="2"/>
        <v>0</v>
      </c>
      <c r="U7" s="306">
        <f t="shared" si="3"/>
        <v>0</v>
      </c>
      <c r="V7" s="307"/>
      <c r="W7" s="307"/>
      <c r="X7" s="307"/>
      <c r="Y7" s="307">
        <f t="shared" si="4"/>
        <v>0</v>
      </c>
      <c r="Z7" s="308">
        <f t="shared" si="5"/>
        <v>0</v>
      </c>
      <c r="AA7" s="309">
        <f t="shared" si="6"/>
        <v>0</v>
      </c>
    </row>
    <row r="8" spans="1:27" s="286" customFormat="1" x14ac:dyDescent="0.2">
      <c r="A8" s="290"/>
      <c r="B8" s="287"/>
      <c r="C8" s="287"/>
      <c r="D8" s="287"/>
      <c r="E8" s="304"/>
      <c r="F8" s="301"/>
      <c r="G8" s="287"/>
      <c r="H8" s="287"/>
      <c r="I8" s="287"/>
      <c r="J8" s="287"/>
      <c r="K8" s="288"/>
      <c r="L8" s="310"/>
      <c r="M8" s="288"/>
      <c r="N8" s="288"/>
      <c r="O8" s="289" t="e">
        <f t="shared" si="0"/>
        <v>#DIV/0!</v>
      </c>
      <c r="P8" s="288">
        <f t="shared" si="1"/>
        <v>0</v>
      </c>
      <c r="Q8" s="305"/>
      <c r="R8" s="305"/>
      <c r="S8" s="305"/>
      <c r="T8" s="305">
        <f t="shared" si="2"/>
        <v>0</v>
      </c>
      <c r="U8" s="306">
        <f t="shared" si="3"/>
        <v>0</v>
      </c>
      <c r="V8" s="307"/>
      <c r="W8" s="307"/>
      <c r="X8" s="307"/>
      <c r="Y8" s="307">
        <f t="shared" si="4"/>
        <v>0</v>
      </c>
      <c r="Z8" s="308">
        <f t="shared" si="5"/>
        <v>0</v>
      </c>
      <c r="AA8" s="309">
        <f t="shared" si="6"/>
        <v>0</v>
      </c>
    </row>
    <row r="9" spans="1:27" s="286" customFormat="1" x14ac:dyDescent="0.2">
      <c r="A9" s="290"/>
      <c r="B9" s="287"/>
      <c r="C9" s="287"/>
      <c r="D9" s="287"/>
      <c r="E9" s="304"/>
      <c r="F9" s="301"/>
      <c r="G9" s="287"/>
      <c r="H9" s="287"/>
      <c r="I9" s="287"/>
      <c r="J9" s="287"/>
      <c r="K9" s="288"/>
      <c r="L9" s="310"/>
      <c r="M9" s="288"/>
      <c r="N9" s="288"/>
      <c r="O9" s="289" t="e">
        <f t="shared" si="0"/>
        <v>#DIV/0!</v>
      </c>
      <c r="P9" s="288">
        <f t="shared" si="1"/>
        <v>0</v>
      </c>
      <c r="Q9" s="305"/>
      <c r="R9" s="305"/>
      <c r="S9" s="305"/>
      <c r="T9" s="305">
        <f t="shared" si="2"/>
        <v>0</v>
      </c>
      <c r="U9" s="306">
        <f t="shared" si="3"/>
        <v>0</v>
      </c>
      <c r="V9" s="307"/>
      <c r="W9" s="307"/>
      <c r="X9" s="307"/>
      <c r="Y9" s="307">
        <f t="shared" si="4"/>
        <v>0</v>
      </c>
      <c r="Z9" s="308">
        <f t="shared" si="5"/>
        <v>0</v>
      </c>
      <c r="AA9" s="309">
        <f t="shared" si="6"/>
        <v>0</v>
      </c>
    </row>
    <row r="10" spans="1:27" s="286" customFormat="1" x14ac:dyDescent="0.2">
      <c r="A10" s="290"/>
      <c r="B10" s="287"/>
      <c r="C10" s="287"/>
      <c r="D10" s="287"/>
      <c r="E10" s="304"/>
      <c r="F10" s="301"/>
      <c r="G10" s="287"/>
      <c r="H10" s="287"/>
      <c r="I10" s="287"/>
      <c r="J10" s="287"/>
      <c r="K10" s="288"/>
      <c r="L10" s="310"/>
      <c r="M10" s="288"/>
      <c r="N10" s="288"/>
      <c r="O10" s="289" t="e">
        <f t="shared" si="0"/>
        <v>#DIV/0!</v>
      </c>
      <c r="P10" s="288">
        <f t="shared" si="1"/>
        <v>0</v>
      </c>
      <c r="Q10" s="305"/>
      <c r="R10" s="305"/>
      <c r="S10" s="305"/>
      <c r="T10" s="305">
        <f t="shared" si="2"/>
        <v>0</v>
      </c>
      <c r="U10" s="306">
        <f t="shared" si="3"/>
        <v>0</v>
      </c>
      <c r="V10" s="307"/>
      <c r="W10" s="307"/>
      <c r="X10" s="307"/>
      <c r="Y10" s="307">
        <f t="shared" si="4"/>
        <v>0</v>
      </c>
      <c r="Z10" s="308">
        <f t="shared" si="5"/>
        <v>0</v>
      </c>
      <c r="AA10" s="309">
        <f t="shared" si="6"/>
        <v>0</v>
      </c>
    </row>
    <row r="11" spans="1:27" s="286" customFormat="1" x14ac:dyDescent="0.2">
      <c r="A11" s="290"/>
      <c r="B11" s="287"/>
      <c r="C11" s="287"/>
      <c r="D11" s="287"/>
      <c r="E11" s="304"/>
      <c r="F11" s="301"/>
      <c r="G11" s="287"/>
      <c r="H11" s="287"/>
      <c r="I11" s="287"/>
      <c r="J11" s="287"/>
      <c r="K11" s="288"/>
      <c r="L11" s="310"/>
      <c r="M11" s="288"/>
      <c r="N11" s="288"/>
      <c r="O11" s="289" t="e">
        <f t="shared" si="0"/>
        <v>#DIV/0!</v>
      </c>
      <c r="P11" s="288">
        <f t="shared" si="1"/>
        <v>0</v>
      </c>
      <c r="Q11" s="305"/>
      <c r="R11" s="305"/>
      <c r="S11" s="305"/>
      <c r="T11" s="305">
        <f t="shared" si="2"/>
        <v>0</v>
      </c>
      <c r="U11" s="306">
        <f t="shared" si="3"/>
        <v>0</v>
      </c>
      <c r="V11" s="307"/>
      <c r="W11" s="307"/>
      <c r="X11" s="307"/>
      <c r="Y11" s="307">
        <f t="shared" si="4"/>
        <v>0</v>
      </c>
      <c r="Z11" s="308">
        <f t="shared" si="5"/>
        <v>0</v>
      </c>
      <c r="AA11" s="309">
        <f t="shared" si="6"/>
        <v>0</v>
      </c>
    </row>
    <row r="12" spans="1:27" s="286" customFormat="1" x14ac:dyDescent="0.2">
      <c r="A12" s="290"/>
      <c r="B12" s="287"/>
      <c r="C12" s="287"/>
      <c r="D12" s="287"/>
      <c r="E12" s="304"/>
      <c r="F12" s="301"/>
      <c r="G12" s="287"/>
      <c r="H12" s="287"/>
      <c r="I12" s="287"/>
      <c r="J12" s="287"/>
      <c r="K12" s="288"/>
      <c r="L12" s="310"/>
      <c r="M12" s="288"/>
      <c r="N12" s="288"/>
      <c r="O12" s="289" t="e">
        <f t="shared" si="0"/>
        <v>#DIV/0!</v>
      </c>
      <c r="P12" s="288">
        <f t="shared" si="1"/>
        <v>0</v>
      </c>
      <c r="Q12" s="305"/>
      <c r="R12" s="305"/>
      <c r="S12" s="305"/>
      <c r="T12" s="305">
        <f t="shared" si="2"/>
        <v>0</v>
      </c>
      <c r="U12" s="306">
        <f t="shared" si="3"/>
        <v>0</v>
      </c>
      <c r="V12" s="307"/>
      <c r="W12" s="307"/>
      <c r="X12" s="307"/>
      <c r="Y12" s="307">
        <f t="shared" si="4"/>
        <v>0</v>
      </c>
      <c r="Z12" s="308">
        <f t="shared" si="5"/>
        <v>0</v>
      </c>
      <c r="AA12" s="309">
        <f t="shared" si="6"/>
        <v>0</v>
      </c>
    </row>
    <row r="16" spans="1:27" x14ac:dyDescent="0.2">
      <c r="I16" s="299"/>
    </row>
    <row r="21" spans="25:26" x14ac:dyDescent="0.2">
      <c r="Y21" s="165"/>
      <c r="Z21" s="165"/>
    </row>
    <row r="22" spans="25:26" x14ac:dyDescent="0.2">
      <c r="Y22" s="165"/>
      <c r="Z22" s="165"/>
    </row>
    <row r="23" spans="25:26" x14ac:dyDescent="0.2">
      <c r="Y23" s="165"/>
      <c r="Z23" s="165"/>
    </row>
    <row r="24" spans="25:26" x14ac:dyDescent="0.2">
      <c r="Y24" s="165"/>
      <c r="Z24" s="165"/>
    </row>
    <row r="25" spans="25:26" x14ac:dyDescent="0.2">
      <c r="Y25" s="165"/>
      <c r="Z25" s="165"/>
    </row>
    <row r="26" spans="25:26" x14ac:dyDescent="0.2">
      <c r="Y26" s="165"/>
      <c r="Z26" s="165"/>
    </row>
    <row r="27" spans="25:26" x14ac:dyDescent="0.2">
      <c r="Y27" s="165"/>
      <c r="Z27" s="165"/>
    </row>
    <row r="28" spans="25:26" x14ac:dyDescent="0.2">
      <c r="Y28" s="165"/>
      <c r="Z28" s="165"/>
    </row>
    <row r="29" spans="25:26" x14ac:dyDescent="0.2">
      <c r="Y29" s="165"/>
      <c r="Z29" s="165"/>
    </row>
    <row r="30" spans="25:26" x14ac:dyDescent="0.2">
      <c r="Y30" s="165"/>
      <c r="Z30" s="165"/>
    </row>
    <row r="31" spans="25:26" x14ac:dyDescent="0.2">
      <c r="Y31" s="165"/>
      <c r="Z31" s="165"/>
    </row>
  </sheetData>
  <sheetProtection algorithmName="SHA-512" hashValue="aq0MeCW+6B8m0ORbBEPKTNm9znDfpyhr39ooU22obqMDIJZeSwDdNa41rzFTx/xQOnZY4xLQIRsaoYAWZgsMsg==" saltValue="OeUVwSQvHgBRdhq/YwAXS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85" zoomScaleNormal="85" workbookViewId="0">
      <selection activeCell="A2" sqref="A2:A4"/>
    </sheetView>
  </sheetViews>
  <sheetFormatPr defaultColWidth="8.85546875" defaultRowHeight="15" x14ac:dyDescent="0.25"/>
  <cols>
    <col min="1" max="1" width="36.5703125" style="174" customWidth="1"/>
    <col min="2" max="4" width="35.42578125" style="174" customWidth="1"/>
    <col min="5" max="5" width="22.85546875" style="174" customWidth="1"/>
    <col min="6" max="6" width="21.42578125" style="174" customWidth="1"/>
    <col min="7" max="7" width="15.5703125" style="174" bestFit="1" customWidth="1"/>
    <col min="8" max="10" width="8.85546875" style="174" customWidth="1"/>
    <col min="11" max="11" width="18.42578125" style="174" customWidth="1"/>
    <col min="12" max="12" width="11.5703125" style="174" bestFit="1" customWidth="1"/>
    <col min="13" max="14" width="8.85546875" style="174" customWidth="1"/>
    <col min="15" max="15" width="20.42578125" style="174" customWidth="1"/>
    <col min="16" max="17" width="16" style="174" bestFit="1" customWidth="1"/>
    <col min="18" max="18" width="9.5703125" style="174" bestFit="1" customWidth="1"/>
    <col min="19" max="19" width="22.42578125" style="174" customWidth="1"/>
    <col min="20" max="25" width="8.85546875" style="174" customWidth="1"/>
    <col min="26" max="16384" width="8.85546875" style="174"/>
  </cols>
  <sheetData>
    <row r="1" spans="1:19" s="171" customFormat="1" ht="56.25" customHeight="1" x14ac:dyDescent="0.2">
      <c r="A1" s="336" t="s">
        <v>486</v>
      </c>
      <c r="B1" s="337"/>
      <c r="C1" s="337"/>
      <c r="D1" s="337"/>
      <c r="E1" s="337"/>
      <c r="F1" s="338"/>
    </row>
    <row r="2" spans="1:19" ht="75" x14ac:dyDescent="0.25">
      <c r="A2" s="339" t="s">
        <v>475</v>
      </c>
      <c r="B2" s="172" t="s">
        <v>285</v>
      </c>
      <c r="C2" s="172" t="s">
        <v>392</v>
      </c>
      <c r="D2" s="172" t="s">
        <v>393</v>
      </c>
      <c r="E2" s="172" t="s">
        <v>300</v>
      </c>
      <c r="F2" s="172" t="s">
        <v>286</v>
      </c>
      <c r="G2" s="173"/>
    </row>
    <row r="3" spans="1:19" x14ac:dyDescent="0.25">
      <c r="A3" s="340"/>
      <c r="B3" s="172" t="s">
        <v>287</v>
      </c>
      <c r="C3" s="172" t="s">
        <v>288</v>
      </c>
      <c r="D3" s="172" t="s">
        <v>288</v>
      </c>
      <c r="E3" s="172" t="s">
        <v>288</v>
      </c>
      <c r="F3" s="172" t="s">
        <v>289</v>
      </c>
      <c r="G3" s="173"/>
    </row>
    <row r="4" spans="1:19" x14ac:dyDescent="0.25">
      <c r="A4" s="341"/>
      <c r="B4" s="172" t="s">
        <v>290</v>
      </c>
      <c r="C4" s="172" t="s">
        <v>291</v>
      </c>
      <c r="D4" s="172" t="s">
        <v>292</v>
      </c>
      <c r="E4" s="172" t="s">
        <v>293</v>
      </c>
      <c r="F4" s="172" t="s">
        <v>294</v>
      </c>
      <c r="G4" s="173"/>
    </row>
    <row r="5" spans="1:19" x14ac:dyDescent="0.25">
      <c r="A5" s="175" t="s">
        <v>299</v>
      </c>
      <c r="B5" s="222">
        <f>'Distribúcia 24 URSO'!T155</f>
        <v>0</v>
      </c>
      <c r="C5" s="223" t="e">
        <f>'Distribúcia 24 URSO'!T156</f>
        <v>#DIV/0!</v>
      </c>
      <c r="D5" s="223" t="e">
        <f>'Distribúcia 24 NV'!T156</f>
        <v>#DIV/0!</v>
      </c>
      <c r="E5" s="224" t="e">
        <f>C5-D5</f>
        <v>#DIV/0!</v>
      </c>
      <c r="F5" s="225" t="e">
        <f>E5*B5</f>
        <v>#DIV/0!</v>
      </c>
      <c r="G5" s="173"/>
      <c r="K5" s="177"/>
    </row>
    <row r="6" spans="1:19" x14ac:dyDescent="0.25">
      <c r="A6" s="175" t="s">
        <v>295</v>
      </c>
      <c r="B6" s="178">
        <f>B5</f>
        <v>0</v>
      </c>
      <c r="C6" s="179" t="s">
        <v>296</v>
      </c>
      <c r="D6" s="179" t="s">
        <v>296</v>
      </c>
      <c r="E6" s="179" t="s">
        <v>296</v>
      </c>
      <c r="F6" s="176" t="e">
        <f>F5</f>
        <v>#DIV/0!</v>
      </c>
      <c r="G6" s="173"/>
      <c r="O6" s="180"/>
      <c r="P6" s="181"/>
      <c r="Q6" s="181"/>
      <c r="R6" s="181"/>
      <c r="S6" s="177"/>
    </row>
    <row r="7" spans="1:19" x14ac:dyDescent="0.25">
      <c r="A7" s="175" t="s">
        <v>297</v>
      </c>
      <c r="B7" s="179" t="s">
        <v>296</v>
      </c>
      <c r="C7" s="179" t="s">
        <v>296</v>
      </c>
      <c r="D7" s="179" t="s">
        <v>296</v>
      </c>
      <c r="E7" s="179" t="s">
        <v>296</v>
      </c>
      <c r="F7" s="176" t="e">
        <f>F8-F6</f>
        <v>#DIV/0!</v>
      </c>
      <c r="G7" s="173"/>
      <c r="K7" s="177"/>
      <c r="L7" s="177"/>
      <c r="S7" s="177"/>
    </row>
    <row r="8" spans="1:19" x14ac:dyDescent="0.25">
      <c r="A8" s="175" t="s">
        <v>298</v>
      </c>
      <c r="B8" s="179" t="s">
        <v>296</v>
      </c>
      <c r="C8" s="179" t="s">
        <v>296</v>
      </c>
      <c r="D8" s="179" t="s">
        <v>296</v>
      </c>
      <c r="E8" s="179" t="s">
        <v>296</v>
      </c>
      <c r="F8" s="176" t="e">
        <f>F6*1.2</f>
        <v>#DIV/0!</v>
      </c>
      <c r="G8" s="311"/>
      <c r="H8" s="312"/>
    </row>
    <row r="9" spans="1:19" x14ac:dyDescent="0.25">
      <c r="A9" s="182"/>
      <c r="B9" s="183"/>
      <c r="C9" s="183"/>
      <c r="D9" s="183"/>
      <c r="E9" s="183"/>
      <c r="F9" s="184"/>
      <c r="G9" s="173"/>
      <c r="S9" s="177"/>
    </row>
    <row r="10" spans="1:19" ht="15.75" thickBot="1" x14ac:dyDescent="0.3">
      <c r="A10" s="182"/>
      <c r="B10" s="183"/>
      <c r="C10" s="183"/>
      <c r="D10" s="183"/>
      <c r="E10" s="183"/>
      <c r="F10" s="184"/>
      <c r="G10" s="173"/>
    </row>
    <row r="11" spans="1:19" ht="18" thickBot="1" x14ac:dyDescent="0.35">
      <c r="A11" s="342" t="s">
        <v>302</v>
      </c>
      <c r="B11" s="343"/>
      <c r="C11" s="343"/>
      <c r="D11" s="343"/>
      <c r="E11" s="344"/>
      <c r="F11" s="185" t="e">
        <f>E5</f>
        <v>#DIV/0!</v>
      </c>
      <c r="G11" s="173"/>
    </row>
    <row r="12" spans="1:19" ht="18.75" thickTop="1" thickBot="1" x14ac:dyDescent="0.35">
      <c r="A12" s="345" t="s">
        <v>301</v>
      </c>
      <c r="B12" s="346"/>
      <c r="C12" s="346"/>
      <c r="D12" s="346"/>
      <c r="E12" s="347"/>
      <c r="F12" s="226">
        <f>ROUND(B5,3)</f>
        <v>0</v>
      </c>
      <c r="G12" s="186"/>
      <c r="H12" s="173"/>
      <c r="O12" s="181"/>
    </row>
    <row r="13" spans="1:19" s="314" customFormat="1" ht="18" thickBot="1" x14ac:dyDescent="0.35">
      <c r="A13" s="186"/>
      <c r="B13" s="186"/>
      <c r="C13" s="186"/>
      <c r="D13" s="186"/>
      <c r="E13" s="186"/>
      <c r="F13" s="313"/>
      <c r="G13" s="186"/>
      <c r="H13" s="252"/>
      <c r="O13" s="315"/>
    </row>
    <row r="14" spans="1:19" s="314" customFormat="1" ht="33.950000000000003" customHeight="1" x14ac:dyDescent="0.3">
      <c r="A14" s="319" t="s">
        <v>476</v>
      </c>
      <c r="B14" s="318" t="s">
        <v>481</v>
      </c>
      <c r="C14" s="317" t="s">
        <v>482</v>
      </c>
      <c r="D14" s="186"/>
      <c r="E14" s="186"/>
      <c r="F14" s="313"/>
      <c r="G14" s="186"/>
      <c r="H14" s="252"/>
      <c r="O14" s="315"/>
    </row>
    <row r="15" spans="1:19" s="314" customFormat="1" ht="33.950000000000003" customHeight="1" thickBot="1" x14ac:dyDescent="0.35">
      <c r="A15" s="320" t="s">
        <v>483</v>
      </c>
      <c r="B15" s="321">
        <v>0</v>
      </c>
      <c r="C15" s="322">
        <v>0</v>
      </c>
      <c r="D15" s="186"/>
      <c r="E15" s="186"/>
      <c r="F15" s="313"/>
      <c r="G15" s="186"/>
      <c r="H15" s="252"/>
      <c r="O15" s="315"/>
    </row>
    <row r="16" spans="1:19" s="314" customFormat="1" ht="18" thickBot="1" x14ac:dyDescent="0.35">
      <c r="A16" s="316"/>
      <c r="B16" s="186"/>
      <c r="C16" s="186"/>
      <c r="D16" s="186"/>
      <c r="E16" s="186"/>
      <c r="F16" s="313"/>
      <c r="G16" s="186"/>
      <c r="H16" s="252"/>
      <c r="O16" s="315"/>
    </row>
    <row r="17" spans="1:15" s="314" customFormat="1" ht="34.5" x14ac:dyDescent="0.3">
      <c r="A17" s="319" t="s">
        <v>477</v>
      </c>
      <c r="B17" s="318" t="s">
        <v>481</v>
      </c>
      <c r="C17" s="317" t="s">
        <v>482</v>
      </c>
      <c r="D17" s="186"/>
      <c r="E17" s="186"/>
      <c r="F17" s="313"/>
      <c r="G17" s="186"/>
      <c r="H17" s="252"/>
      <c r="O17" s="315"/>
    </row>
    <row r="18" spans="1:15" s="314" customFormat="1" ht="33.950000000000003" customHeight="1" thickBot="1" x14ac:dyDescent="0.35">
      <c r="A18" s="320" t="s">
        <v>483</v>
      </c>
      <c r="B18" s="321" t="e">
        <f>F6-B15</f>
        <v>#DIV/0!</v>
      </c>
      <c r="C18" s="322" t="e">
        <f>F8-C15</f>
        <v>#DIV/0!</v>
      </c>
      <c r="D18" s="186"/>
      <c r="E18" s="186"/>
      <c r="F18" s="313"/>
      <c r="G18" s="186"/>
      <c r="H18" s="252"/>
      <c r="O18" s="315"/>
    </row>
    <row r="19" spans="1:15" s="314" customFormat="1" ht="17.25" x14ac:dyDescent="0.3">
      <c r="A19" s="186"/>
      <c r="B19" s="186"/>
      <c r="C19" s="186"/>
      <c r="D19" s="186"/>
      <c r="E19" s="186"/>
      <c r="F19" s="313"/>
      <c r="G19" s="186"/>
      <c r="H19" s="252"/>
      <c r="O19" s="315"/>
    </row>
    <row r="20" spans="1:15" x14ac:dyDescent="0.25">
      <c r="A20" s="182"/>
      <c r="B20" s="183"/>
      <c r="C20" s="183"/>
      <c r="D20" s="183"/>
      <c r="E20" s="183"/>
      <c r="F20" s="184"/>
      <c r="G20" s="173"/>
    </row>
    <row r="21" spans="1:15" x14ac:dyDescent="0.25">
      <c r="A21" s="187" t="s">
        <v>478</v>
      </c>
      <c r="B21" s="188"/>
      <c r="C21" s="188"/>
      <c r="G21" s="173"/>
    </row>
    <row r="22" spans="1:15" x14ac:dyDescent="0.25">
      <c r="A22" s="187" t="s">
        <v>479</v>
      </c>
      <c r="B22" s="188"/>
      <c r="C22" s="188"/>
    </row>
    <row r="23" spans="1:15" x14ac:dyDescent="0.25">
      <c r="A23" s="187" t="s">
        <v>480</v>
      </c>
      <c r="B23" s="188"/>
      <c r="C23" s="188"/>
      <c r="F23" s="189"/>
    </row>
    <row r="24" spans="1:15" x14ac:dyDescent="0.25">
      <c r="B24" s="188"/>
      <c r="C24" s="188"/>
    </row>
  </sheetData>
  <sheetProtection algorithmName="SHA-512" hashValue="tfWShgJFuGTpvJOe8nQiasAwWmvctIJ+9mWOQPA/EopKV3h606UNWHrPA/zt/vCnSyjhGol8wrmH7sNSGAoAgQ==" saltValue="OV7x+nEf0ml2nEonpnzJTQ==" spinCount="100000" sheet="1" selectLockedCells="1"/>
  <mergeCells count="4">
    <mergeCell ref="A1:F1"/>
    <mergeCell ref="A2:A4"/>
    <mergeCell ref="A11:E11"/>
    <mergeCell ref="A12:E12"/>
  </mergeCells>
  <pageMargins left="0.7" right="0.7" top="0.75" bottom="0.75" header="0.3" footer="0.3"/>
  <pageSetup paperSize="9" scale="71" fitToHeight="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>
    <tabColor rgb="FFFF0000"/>
    <pageSetUpPr fitToPage="1"/>
  </sheetPr>
  <dimension ref="A1:BF158"/>
  <sheetViews>
    <sheetView showGridLines="0" zoomScale="70" zoomScaleNormal="70" workbookViewId="0">
      <selection activeCell="T154" sqref="T154"/>
    </sheetView>
  </sheetViews>
  <sheetFormatPr defaultRowHeight="12.75" x14ac:dyDescent="0.2"/>
  <cols>
    <col min="1" max="1" width="15.42578125" style="10" customWidth="1"/>
    <col min="2" max="2" width="2.42578125" customWidth="1"/>
    <col min="3" max="3" width="25" bestFit="1" customWidth="1"/>
    <col min="4" max="4" width="11.42578125" bestFit="1" customWidth="1"/>
    <col min="5" max="5" width="89.140625" customWidth="1"/>
    <col min="6" max="6" width="26.85546875" bestFit="1" customWidth="1"/>
    <col min="7" max="7" width="28.140625" customWidth="1"/>
    <col min="8" max="8" width="3.5703125" customWidth="1"/>
    <col min="9" max="9" width="24.5703125" bestFit="1" customWidth="1"/>
    <col min="10" max="10" width="15.85546875" bestFit="1" customWidth="1"/>
    <col min="11" max="11" width="63.42578125" bestFit="1" customWidth="1"/>
    <col min="12" max="12" width="17.5703125" customWidth="1"/>
    <col min="13" max="13" width="28.140625" customWidth="1"/>
    <col min="14" max="14" width="1.5703125" customWidth="1"/>
    <col min="15" max="15" width="27.85546875" bestFit="1" customWidth="1"/>
    <col min="16" max="16" width="11" bestFit="1" customWidth="1"/>
    <col min="17" max="17" width="56.140625" bestFit="1" customWidth="1"/>
    <col min="18" max="18" width="63.42578125" bestFit="1" customWidth="1"/>
    <col min="19" max="19" width="18.5703125" bestFit="1" customWidth="1"/>
    <col min="20" max="20" width="28.140625" customWidth="1"/>
    <col min="21" max="21" width="3" customWidth="1"/>
    <col min="23" max="23" width="14.42578125" hidden="1" customWidth="1"/>
    <col min="24" max="24" width="10.140625" hidden="1" customWidth="1"/>
    <col min="25" max="25" width="25.5703125" hidden="1" customWidth="1"/>
    <col min="26" max="26" width="11.5703125" hidden="1" customWidth="1"/>
    <col min="27" max="27" width="11.140625" hidden="1" customWidth="1"/>
    <col min="28" max="28" width="14.42578125" hidden="1" customWidth="1"/>
    <col min="29" max="29" width="10" hidden="1" customWidth="1"/>
    <col min="30" max="30" width="0" hidden="1" customWidth="1"/>
    <col min="31" max="31" width="14.5703125" hidden="1" customWidth="1"/>
    <col min="32" max="32" width="9.5703125" hidden="1" customWidth="1"/>
    <col min="33" max="33" width="30.85546875" hidden="1" customWidth="1"/>
    <col min="34" max="35" width="10.85546875" hidden="1" customWidth="1"/>
    <col min="36" max="36" width="14.5703125" hidden="1" customWidth="1"/>
    <col min="37" max="37" width="8.85546875" style="6" hidden="1" customWidth="1"/>
    <col min="38" max="38" width="20.5703125" bestFit="1" customWidth="1"/>
    <col min="39" max="39" width="9.42578125" bestFit="1" customWidth="1"/>
    <col min="40" max="40" width="55.42578125" bestFit="1" customWidth="1"/>
    <col min="41" max="41" width="13.42578125" bestFit="1" customWidth="1"/>
    <col min="42" max="42" width="16.5703125" bestFit="1" customWidth="1"/>
    <col min="44" max="44" width="10.42578125" bestFit="1" customWidth="1"/>
    <col min="45" max="45" width="9.42578125" bestFit="1" customWidth="1"/>
    <col min="46" max="46" width="32" bestFit="1" customWidth="1"/>
    <col min="48" max="49" width="14.42578125" bestFit="1" customWidth="1"/>
    <col min="53" max="53" width="9.42578125" bestFit="1" customWidth="1"/>
    <col min="54" max="54" width="32" bestFit="1" customWidth="1"/>
    <col min="56" max="56" width="13.42578125" bestFit="1" customWidth="1"/>
    <col min="57" max="57" width="10.5703125" bestFit="1" customWidth="1"/>
  </cols>
  <sheetData>
    <row r="1" spans="1:58" ht="24" customHeight="1" x14ac:dyDescent="0.2">
      <c r="A1" s="1"/>
      <c r="B1" s="2"/>
      <c r="C1" s="394" t="s">
        <v>0</v>
      </c>
      <c r="D1" s="394"/>
      <c r="E1" s="394"/>
      <c r="F1" s="394"/>
      <c r="G1" s="3"/>
      <c r="H1" s="3"/>
      <c r="I1" s="3" t="s">
        <v>245</v>
      </c>
      <c r="J1" s="3"/>
      <c r="K1" s="3" t="s">
        <v>244</v>
      </c>
      <c r="L1" s="3"/>
      <c r="M1" s="3"/>
      <c r="N1" s="3"/>
      <c r="O1" s="394"/>
      <c r="P1" s="394"/>
      <c r="Q1" s="394"/>
      <c r="R1" s="394"/>
      <c r="S1" s="394"/>
      <c r="T1" s="4">
        <v>45627</v>
      </c>
      <c r="U1" s="5"/>
      <c r="V1" s="245">
        <f>IF(OR(MONTH(T1)=1,MONTH(T1)=2,MONTH(T1)=12),40%,IF(OR(MONTH(T1)=3,MONTH(T1)=4,MONTH(T1)=10,MONTH(T1)=11),25%, 5%))</f>
        <v>0.4</v>
      </c>
    </row>
    <row r="2" spans="1:58" ht="13.5" thickBot="1" x14ac:dyDescent="0.25">
      <c r="A2" s="382" t="s">
        <v>1</v>
      </c>
      <c r="B2" s="7"/>
      <c r="C2" s="7"/>
      <c r="D2" s="7"/>
      <c r="E2" s="8" t="s">
        <v>244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9"/>
      <c r="V2" s="10"/>
      <c r="AL2" s="246"/>
    </row>
    <row r="3" spans="1:58" ht="13.5" thickBot="1" x14ac:dyDescent="0.25">
      <c r="A3" s="382"/>
      <c r="B3" s="7"/>
      <c r="C3" s="367" t="s">
        <v>2</v>
      </c>
      <c r="D3" s="361"/>
      <c r="E3" s="361"/>
      <c r="F3" s="361"/>
      <c r="G3" s="362"/>
      <c r="H3" s="7"/>
      <c r="I3" s="367" t="s">
        <v>3</v>
      </c>
      <c r="J3" s="361"/>
      <c r="K3" s="361"/>
      <c r="L3" s="361"/>
      <c r="M3" s="362"/>
      <c r="N3" s="7"/>
      <c r="O3" s="367" t="s">
        <v>4</v>
      </c>
      <c r="P3" s="361"/>
      <c r="Q3" s="361"/>
      <c r="R3" s="361"/>
      <c r="S3" s="361"/>
      <c r="T3" s="362"/>
      <c r="U3" s="9"/>
      <c r="V3" s="10"/>
    </row>
    <row r="4" spans="1:58" ht="26.25" customHeight="1" thickBot="1" x14ac:dyDescent="0.25">
      <c r="A4" s="382"/>
      <c r="B4" s="7"/>
      <c r="C4" s="363" t="s">
        <v>5</v>
      </c>
      <c r="D4" s="364"/>
      <c r="E4" s="11" t="s">
        <v>6</v>
      </c>
      <c r="F4" s="12" t="s">
        <v>7</v>
      </c>
      <c r="G4" s="13" t="s">
        <v>8</v>
      </c>
      <c r="H4" s="7"/>
      <c r="I4" s="363" t="s">
        <v>5</v>
      </c>
      <c r="J4" s="364"/>
      <c r="K4" s="11" t="s">
        <v>6</v>
      </c>
      <c r="L4" s="12" t="s">
        <v>7</v>
      </c>
      <c r="M4" s="13" t="s">
        <v>8</v>
      </c>
      <c r="N4" s="7"/>
      <c r="O4" s="383" t="s">
        <v>9</v>
      </c>
      <c r="P4" s="384"/>
      <c r="Q4" s="385"/>
      <c r="R4" s="11" t="s">
        <v>6</v>
      </c>
      <c r="S4" s="14" t="s">
        <v>7</v>
      </c>
      <c r="T4" s="15" t="s">
        <v>8</v>
      </c>
      <c r="U4" s="9"/>
      <c r="V4" s="10"/>
    </row>
    <row r="5" spans="1:58" ht="13.5" thickBot="1" x14ac:dyDescent="0.25">
      <c r="A5" s="382"/>
      <c r="B5" s="7"/>
      <c r="C5" s="386"/>
      <c r="D5" s="387"/>
      <c r="E5" s="16" t="s">
        <v>10</v>
      </c>
      <c r="F5" s="17"/>
      <c r="G5" s="167">
        <f>ROUND(F5*C5,6)</f>
        <v>0</v>
      </c>
      <c r="H5" s="7"/>
      <c r="I5" s="386"/>
      <c r="J5" s="387"/>
      <c r="K5" s="16" t="s">
        <v>10</v>
      </c>
      <c r="L5" s="17">
        <f>F5*12*V1</f>
        <v>0</v>
      </c>
      <c r="M5" s="167">
        <f>ROUND(L5*I5,6)</f>
        <v>0</v>
      </c>
      <c r="N5" s="7"/>
      <c r="O5" s="386"/>
      <c r="P5" s="388"/>
      <c r="Q5" s="389"/>
      <c r="R5" s="16" t="s">
        <v>10</v>
      </c>
      <c r="S5" s="17">
        <f>L5/5</f>
        <v>0</v>
      </c>
      <c r="T5" s="167">
        <f>ROUND(S5*O5,6)</f>
        <v>0</v>
      </c>
      <c r="U5" s="9"/>
      <c r="V5" s="10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x14ac:dyDescent="0.2">
      <c r="A6" s="382"/>
      <c r="B6" s="7"/>
      <c r="C6" s="18"/>
      <c r="D6" s="18"/>
      <c r="E6" s="18"/>
      <c r="F6" s="19"/>
      <c r="G6" s="20"/>
      <c r="H6" s="7"/>
      <c r="I6" s="18"/>
      <c r="J6" s="18"/>
      <c r="K6" s="18"/>
      <c r="L6" s="19"/>
      <c r="M6" s="21"/>
      <c r="N6" s="7"/>
      <c r="O6" s="18"/>
      <c r="P6" s="18"/>
      <c r="Q6" s="18"/>
      <c r="R6" s="18"/>
      <c r="S6" s="19"/>
      <c r="T6" s="21"/>
      <c r="U6" s="9"/>
      <c r="V6" s="10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8" ht="13.5" thickBot="1" x14ac:dyDescent="0.25">
      <c r="A7" s="348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10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ht="13.5" thickBot="1" x14ac:dyDescent="0.25">
      <c r="A8" s="349"/>
      <c r="B8" s="7"/>
      <c r="C8" s="379" t="s">
        <v>12</v>
      </c>
      <c r="D8" s="380"/>
      <c r="E8" s="380"/>
      <c r="F8" s="380"/>
      <c r="G8" s="381"/>
      <c r="H8" s="7"/>
      <c r="I8" s="367" t="s">
        <v>13</v>
      </c>
      <c r="J8" s="361"/>
      <c r="K8" s="361"/>
      <c r="L8" s="361"/>
      <c r="M8" s="362"/>
      <c r="N8" s="7"/>
      <c r="O8" s="367" t="s">
        <v>14</v>
      </c>
      <c r="P8" s="361"/>
      <c r="Q8" s="361"/>
      <c r="R8" s="361"/>
      <c r="S8" s="361"/>
      <c r="T8" s="362"/>
      <c r="U8" s="9"/>
      <c r="V8" s="10"/>
      <c r="AL8" s="374"/>
      <c r="AM8" s="374"/>
      <c r="AN8" s="374"/>
      <c r="AO8" s="374"/>
      <c r="AP8" s="374"/>
      <c r="AQ8" s="7"/>
      <c r="AR8" s="374"/>
      <c r="AS8" s="374"/>
      <c r="AT8" s="374"/>
      <c r="AU8" s="374"/>
      <c r="AV8" s="374"/>
      <c r="AW8" s="374"/>
      <c r="AX8" s="7"/>
      <c r="AY8" s="374"/>
      <c r="AZ8" s="374"/>
      <c r="BA8" s="374"/>
      <c r="BB8" s="374"/>
      <c r="BC8" s="374"/>
      <c r="BD8" s="374"/>
      <c r="BE8" s="374"/>
    </row>
    <row r="9" spans="1:58" ht="26.25" thickBot="1" x14ac:dyDescent="0.25">
      <c r="A9" s="349"/>
      <c r="B9" s="7"/>
      <c r="C9" s="24" t="s">
        <v>15</v>
      </c>
      <c r="D9" s="25" t="s">
        <v>16</v>
      </c>
      <c r="E9" s="25" t="s">
        <v>6</v>
      </c>
      <c r="F9" s="14" t="s">
        <v>17</v>
      </c>
      <c r="G9" s="15" t="s">
        <v>8</v>
      </c>
      <c r="H9" s="7"/>
      <c r="I9" s="26" t="s">
        <v>15</v>
      </c>
      <c r="J9" s="12" t="s">
        <v>16</v>
      </c>
      <c r="K9" s="27" t="s">
        <v>6</v>
      </c>
      <c r="L9" s="12" t="s">
        <v>17</v>
      </c>
      <c r="M9" s="13" t="s">
        <v>8</v>
      </c>
      <c r="N9" s="7"/>
      <c r="O9" s="375" t="s">
        <v>15</v>
      </c>
      <c r="P9" s="376"/>
      <c r="Q9" s="11" t="s">
        <v>16</v>
      </c>
      <c r="R9" s="25" t="s">
        <v>6</v>
      </c>
      <c r="S9" s="25" t="s">
        <v>17</v>
      </c>
      <c r="T9" s="28" t="s">
        <v>8</v>
      </c>
      <c r="U9" s="9"/>
      <c r="V9" s="10"/>
      <c r="AL9" s="29"/>
      <c r="AM9" s="29"/>
      <c r="AN9" s="29"/>
      <c r="AO9" s="29"/>
      <c r="AP9" s="29"/>
      <c r="AQ9" s="7"/>
      <c r="AR9" s="29"/>
      <c r="AS9" s="29"/>
      <c r="AT9" s="29"/>
      <c r="AU9" s="29"/>
      <c r="AV9" s="29"/>
      <c r="AW9" s="29"/>
      <c r="AX9" s="7"/>
      <c r="AY9" s="29"/>
      <c r="AZ9" s="29"/>
      <c r="BA9" s="29"/>
      <c r="BB9" s="29"/>
      <c r="BC9" s="29"/>
      <c r="BD9" s="29"/>
      <c r="BE9" s="29"/>
    </row>
    <row r="10" spans="1:58" x14ac:dyDescent="0.2">
      <c r="A10" s="349"/>
      <c r="B10" s="7"/>
      <c r="C10" s="30"/>
      <c r="D10" s="31" t="s">
        <v>19</v>
      </c>
      <c r="E10" s="32" t="s">
        <v>20</v>
      </c>
      <c r="F10" s="33"/>
      <c r="G10" s="34">
        <f>F10*C10</f>
        <v>0</v>
      </c>
      <c r="H10" s="35"/>
      <c r="I10" s="30"/>
      <c r="J10" s="37" t="s">
        <v>19</v>
      </c>
      <c r="K10" s="38" t="s">
        <v>20</v>
      </c>
      <c r="L10" s="39">
        <f>F10*12*$V$1</f>
        <v>0</v>
      </c>
      <c r="M10" s="40">
        <f>I10*L10</f>
        <v>0</v>
      </c>
      <c r="N10" s="7"/>
      <c r="O10" s="30">
        <v>0</v>
      </c>
      <c r="P10" s="41"/>
      <c r="Q10" s="42" t="s">
        <v>19</v>
      </c>
      <c r="R10" s="43" t="s">
        <v>20</v>
      </c>
      <c r="S10" s="39">
        <f>L10/5</f>
        <v>0</v>
      </c>
      <c r="T10" s="40">
        <f>O10*S10</f>
        <v>0</v>
      </c>
      <c r="U10" s="9"/>
      <c r="V10" s="10"/>
      <c r="AL10" s="44"/>
      <c r="AM10" s="45"/>
      <c r="AN10" s="8"/>
      <c r="AO10" s="46"/>
      <c r="AP10" s="47"/>
      <c r="AQ10" s="35"/>
      <c r="AR10" s="44"/>
      <c r="AS10" s="45"/>
      <c r="AT10" s="45"/>
      <c r="AU10" s="45"/>
      <c r="AV10" s="46"/>
      <c r="AW10" s="47"/>
      <c r="AX10" s="35"/>
      <c r="AY10" s="44"/>
      <c r="AZ10" s="44"/>
      <c r="BA10" s="45"/>
      <c r="BB10" s="48"/>
      <c r="BC10" s="48"/>
      <c r="BD10" s="46"/>
      <c r="BE10" s="47"/>
      <c r="BF10" s="49"/>
    </row>
    <row r="11" spans="1:58" x14ac:dyDescent="0.2">
      <c r="A11" s="349"/>
      <c r="B11" s="7"/>
      <c r="C11" s="50"/>
      <c r="D11" s="51" t="s">
        <v>21</v>
      </c>
      <c r="E11" s="52" t="s">
        <v>22</v>
      </c>
      <c r="F11" s="53"/>
      <c r="G11" s="54">
        <f t="shared" ref="G11:G49" si="0">F11*C11</f>
        <v>0</v>
      </c>
      <c r="H11" s="35"/>
      <c r="I11" s="50"/>
      <c r="J11" s="37" t="s">
        <v>21</v>
      </c>
      <c r="K11" s="38" t="s">
        <v>22</v>
      </c>
      <c r="L11" s="39">
        <f t="shared" ref="L11:L49" si="1">F11*12*$V$1</f>
        <v>0</v>
      </c>
      <c r="M11" s="40">
        <f t="shared" ref="M11:M49" si="2">I11*L11</f>
        <v>0</v>
      </c>
      <c r="N11" s="7"/>
      <c r="O11" s="50">
        <v>0</v>
      </c>
      <c r="P11" s="41"/>
      <c r="Q11" s="42" t="s">
        <v>21</v>
      </c>
      <c r="R11" s="43" t="s">
        <v>22</v>
      </c>
      <c r="S11" s="39">
        <f t="shared" ref="S11:S49" si="3">L11/5</f>
        <v>0</v>
      </c>
      <c r="T11" s="40">
        <f t="shared" ref="T11:T49" si="4">O11*S11</f>
        <v>0</v>
      </c>
      <c r="U11" s="9"/>
      <c r="V11" s="10"/>
      <c r="AL11" s="44"/>
      <c r="AM11" s="45"/>
      <c r="AN11" s="8"/>
      <c r="AO11" s="46"/>
      <c r="AP11" s="47"/>
      <c r="AQ11" s="35"/>
      <c r="AR11" s="44"/>
      <c r="AS11" s="45"/>
      <c r="AT11" s="45"/>
      <c r="AU11" s="45"/>
      <c r="AV11" s="46"/>
      <c r="AW11" s="47"/>
      <c r="AX11" s="35"/>
      <c r="AY11" s="44"/>
      <c r="AZ11" s="44"/>
      <c r="BA11" s="45"/>
      <c r="BB11" s="48"/>
      <c r="BC11" s="48"/>
      <c r="BD11" s="46"/>
      <c r="BE11" s="47"/>
      <c r="BF11" s="49"/>
    </row>
    <row r="12" spans="1:58" x14ac:dyDescent="0.2">
      <c r="A12" s="349"/>
      <c r="B12" s="7"/>
      <c r="C12" s="50"/>
      <c r="D12" s="51" t="s">
        <v>23</v>
      </c>
      <c r="E12" s="52" t="s">
        <v>24</v>
      </c>
      <c r="F12" s="53"/>
      <c r="G12" s="54">
        <f t="shared" si="0"/>
        <v>0</v>
      </c>
      <c r="H12" s="35"/>
      <c r="I12" s="50"/>
      <c r="J12" s="37" t="s">
        <v>23</v>
      </c>
      <c r="K12" s="38" t="s">
        <v>24</v>
      </c>
      <c r="L12" s="39">
        <f t="shared" si="1"/>
        <v>0</v>
      </c>
      <c r="M12" s="40">
        <f t="shared" si="2"/>
        <v>0</v>
      </c>
      <c r="N12" s="7"/>
      <c r="O12" s="50">
        <v>0</v>
      </c>
      <c r="P12" s="41"/>
      <c r="Q12" s="42" t="s">
        <v>23</v>
      </c>
      <c r="R12" s="43" t="s">
        <v>24</v>
      </c>
      <c r="S12" s="39">
        <f t="shared" si="3"/>
        <v>0</v>
      </c>
      <c r="T12" s="40">
        <f t="shared" si="4"/>
        <v>0</v>
      </c>
      <c r="U12" s="9"/>
      <c r="V12" s="10"/>
      <c r="AL12" s="44"/>
      <c r="AM12" s="45"/>
      <c r="AN12" s="8"/>
      <c r="AO12" s="46"/>
      <c r="AP12" s="47"/>
      <c r="AQ12" s="35"/>
      <c r="AR12" s="44"/>
      <c r="AS12" s="45"/>
      <c r="AT12" s="45"/>
      <c r="AU12" s="45"/>
      <c r="AV12" s="46"/>
      <c r="AW12" s="47"/>
      <c r="AX12" s="35"/>
      <c r="AY12" s="44"/>
      <c r="AZ12" s="44"/>
      <c r="BA12" s="45"/>
      <c r="BB12" s="48"/>
      <c r="BC12" s="48"/>
      <c r="BD12" s="46"/>
      <c r="BE12" s="47"/>
      <c r="BF12" s="49"/>
    </row>
    <row r="13" spans="1:58" x14ac:dyDescent="0.2">
      <c r="A13" s="349"/>
      <c r="B13" s="7"/>
      <c r="C13" s="50"/>
      <c r="D13" s="51" t="s">
        <v>25</v>
      </c>
      <c r="E13" s="52" t="s">
        <v>26</v>
      </c>
      <c r="F13" s="53"/>
      <c r="G13" s="54">
        <f t="shared" si="0"/>
        <v>0</v>
      </c>
      <c r="H13" s="35"/>
      <c r="I13" s="50"/>
      <c r="J13" s="37" t="s">
        <v>25</v>
      </c>
      <c r="K13" s="38" t="s">
        <v>26</v>
      </c>
      <c r="L13" s="39">
        <f t="shared" si="1"/>
        <v>0</v>
      </c>
      <c r="M13" s="40">
        <f t="shared" si="2"/>
        <v>0</v>
      </c>
      <c r="N13" s="7"/>
      <c r="O13" s="50">
        <v>0</v>
      </c>
      <c r="P13" s="41"/>
      <c r="Q13" s="42" t="s">
        <v>25</v>
      </c>
      <c r="R13" s="43" t="s">
        <v>26</v>
      </c>
      <c r="S13" s="39">
        <f t="shared" si="3"/>
        <v>0</v>
      </c>
      <c r="T13" s="40">
        <f t="shared" si="4"/>
        <v>0</v>
      </c>
      <c r="U13" s="9"/>
      <c r="V13" s="10"/>
      <c r="AL13" s="44"/>
      <c r="AM13" s="45"/>
      <c r="AN13" s="8"/>
      <c r="AO13" s="46"/>
      <c r="AP13" s="47"/>
      <c r="AQ13" s="35"/>
      <c r="AR13" s="44"/>
      <c r="AS13" s="45"/>
      <c r="AT13" s="45"/>
      <c r="AU13" s="45"/>
      <c r="AV13" s="46"/>
      <c r="AW13" s="47"/>
      <c r="AX13" s="35"/>
      <c r="AY13" s="44"/>
      <c r="AZ13" s="44"/>
      <c r="BA13" s="45"/>
      <c r="BB13" s="48"/>
      <c r="BC13" s="48"/>
      <c r="BD13" s="46"/>
      <c r="BE13" s="47"/>
      <c r="BF13" s="49"/>
    </row>
    <row r="14" spans="1:58" x14ac:dyDescent="0.2">
      <c r="A14" s="349"/>
      <c r="B14" s="7"/>
      <c r="C14" s="50"/>
      <c r="D14" s="51" t="s">
        <v>27</v>
      </c>
      <c r="E14" s="52" t="s">
        <v>28</v>
      </c>
      <c r="F14" s="53"/>
      <c r="G14" s="54">
        <f t="shared" si="0"/>
        <v>0</v>
      </c>
      <c r="H14" s="35"/>
      <c r="I14" s="50"/>
      <c r="J14" s="37" t="s">
        <v>27</v>
      </c>
      <c r="K14" s="38" t="s">
        <v>28</v>
      </c>
      <c r="L14" s="39">
        <f t="shared" si="1"/>
        <v>0</v>
      </c>
      <c r="M14" s="40">
        <f t="shared" si="2"/>
        <v>0</v>
      </c>
      <c r="N14" s="7"/>
      <c r="O14" s="50">
        <v>0</v>
      </c>
      <c r="P14" s="41"/>
      <c r="Q14" s="42" t="s">
        <v>27</v>
      </c>
      <c r="R14" s="43" t="s">
        <v>28</v>
      </c>
      <c r="S14" s="39">
        <f t="shared" si="3"/>
        <v>0</v>
      </c>
      <c r="T14" s="40">
        <f t="shared" si="4"/>
        <v>0</v>
      </c>
      <c r="U14" s="9"/>
      <c r="V14" s="10"/>
      <c r="AL14" s="44"/>
      <c r="AM14" s="45"/>
      <c r="AN14" s="8"/>
      <c r="AO14" s="46"/>
      <c r="AP14" s="47"/>
      <c r="AQ14" s="35"/>
      <c r="AR14" s="44"/>
      <c r="AS14" s="45"/>
      <c r="AT14" s="45"/>
      <c r="AU14" s="45"/>
      <c r="AV14" s="46"/>
      <c r="AW14" s="47"/>
      <c r="AX14" s="35"/>
      <c r="AY14" s="44"/>
      <c r="AZ14" s="44"/>
      <c r="BA14" s="45"/>
      <c r="BB14" s="48"/>
      <c r="BC14" s="48"/>
      <c r="BD14" s="46"/>
      <c r="BE14" s="47"/>
      <c r="BF14" s="49"/>
    </row>
    <row r="15" spans="1:58" x14ac:dyDescent="0.2">
      <c r="A15" s="349"/>
      <c r="B15" s="7"/>
      <c r="C15" s="50"/>
      <c r="D15" s="51" t="s">
        <v>29</v>
      </c>
      <c r="E15" s="52" t="s">
        <v>30</v>
      </c>
      <c r="F15" s="53"/>
      <c r="G15" s="54">
        <f t="shared" si="0"/>
        <v>0</v>
      </c>
      <c r="H15" s="35"/>
      <c r="I15" s="50"/>
      <c r="J15" s="37" t="s">
        <v>29</v>
      </c>
      <c r="K15" s="38" t="s">
        <v>30</v>
      </c>
      <c r="L15" s="39">
        <f t="shared" si="1"/>
        <v>0</v>
      </c>
      <c r="M15" s="40">
        <f t="shared" si="2"/>
        <v>0</v>
      </c>
      <c r="N15" s="7"/>
      <c r="O15" s="50">
        <v>0</v>
      </c>
      <c r="P15" s="41"/>
      <c r="Q15" s="42" t="s">
        <v>29</v>
      </c>
      <c r="R15" s="43" t="s">
        <v>30</v>
      </c>
      <c r="S15" s="39">
        <f t="shared" si="3"/>
        <v>0</v>
      </c>
      <c r="T15" s="40">
        <f t="shared" si="4"/>
        <v>0</v>
      </c>
      <c r="U15" s="9"/>
      <c r="V15" s="10"/>
      <c r="AL15" s="44"/>
      <c r="AM15" s="45"/>
      <c r="AN15" s="8"/>
      <c r="AO15" s="46"/>
      <c r="AP15" s="47"/>
      <c r="AQ15" s="35"/>
      <c r="AR15" s="44"/>
      <c r="AS15" s="45"/>
      <c r="AT15" s="45"/>
      <c r="AU15" s="45"/>
      <c r="AV15" s="46"/>
      <c r="AW15" s="47"/>
      <c r="AX15" s="35"/>
      <c r="AY15" s="44"/>
      <c r="AZ15" s="44"/>
      <c r="BA15" s="45"/>
      <c r="BB15" s="48"/>
      <c r="BC15" s="48"/>
      <c r="BD15" s="46"/>
      <c r="BE15" s="47"/>
      <c r="BF15" s="49"/>
    </row>
    <row r="16" spans="1:58" x14ac:dyDescent="0.2">
      <c r="A16" s="349"/>
      <c r="B16" s="7"/>
      <c r="C16" s="50"/>
      <c r="D16" s="51" t="s">
        <v>31</v>
      </c>
      <c r="E16" s="52" t="s">
        <v>32</v>
      </c>
      <c r="F16" s="53"/>
      <c r="G16" s="54">
        <f t="shared" si="0"/>
        <v>0</v>
      </c>
      <c r="H16" s="35"/>
      <c r="I16" s="50"/>
      <c r="J16" s="37" t="s">
        <v>31</v>
      </c>
      <c r="K16" s="38" t="s">
        <v>32</v>
      </c>
      <c r="L16" s="39">
        <f t="shared" si="1"/>
        <v>0</v>
      </c>
      <c r="M16" s="40">
        <f t="shared" si="2"/>
        <v>0</v>
      </c>
      <c r="N16" s="7"/>
      <c r="O16" s="50">
        <v>0</v>
      </c>
      <c r="P16" s="41"/>
      <c r="Q16" s="42" t="s">
        <v>31</v>
      </c>
      <c r="R16" s="43" t="s">
        <v>32</v>
      </c>
      <c r="S16" s="39">
        <f t="shared" si="3"/>
        <v>0</v>
      </c>
      <c r="T16" s="40">
        <f t="shared" si="4"/>
        <v>0</v>
      </c>
      <c r="U16" s="9"/>
      <c r="V16" s="10"/>
      <c r="AQ16" s="35"/>
      <c r="AR16" s="44"/>
      <c r="AS16" s="45"/>
      <c r="AT16" s="45"/>
      <c r="AU16" s="45"/>
      <c r="AV16" s="46"/>
      <c r="AW16" s="47"/>
      <c r="AX16" s="35"/>
      <c r="AY16" s="44"/>
      <c r="AZ16" s="44"/>
      <c r="BA16" s="45"/>
      <c r="BB16" s="48"/>
      <c r="BC16" s="48"/>
      <c r="BD16" s="46"/>
      <c r="BE16" s="47"/>
      <c r="BF16" s="49"/>
    </row>
    <row r="17" spans="1:58" x14ac:dyDescent="0.2">
      <c r="A17" s="349"/>
      <c r="B17" s="7"/>
      <c r="C17" s="50"/>
      <c r="D17" s="51" t="s">
        <v>33</v>
      </c>
      <c r="E17" s="52" t="s">
        <v>34</v>
      </c>
      <c r="F17" s="53"/>
      <c r="G17" s="54">
        <f t="shared" si="0"/>
        <v>0</v>
      </c>
      <c r="H17" s="35"/>
      <c r="I17" s="50"/>
      <c r="J17" s="37" t="s">
        <v>33</v>
      </c>
      <c r="K17" s="38" t="s">
        <v>34</v>
      </c>
      <c r="L17" s="39">
        <f t="shared" si="1"/>
        <v>0</v>
      </c>
      <c r="M17" s="40">
        <f t="shared" si="2"/>
        <v>0</v>
      </c>
      <c r="N17" s="7"/>
      <c r="O17" s="50">
        <v>0</v>
      </c>
      <c r="P17" s="41"/>
      <c r="Q17" s="42" t="s">
        <v>33</v>
      </c>
      <c r="R17" s="43" t="s">
        <v>34</v>
      </c>
      <c r="S17" s="39">
        <f t="shared" si="3"/>
        <v>0</v>
      </c>
      <c r="T17" s="40">
        <f t="shared" si="4"/>
        <v>0</v>
      </c>
      <c r="U17" s="9"/>
      <c r="V17" s="10"/>
      <c r="AQ17" s="35"/>
      <c r="AR17" s="44"/>
      <c r="AS17" s="45"/>
      <c r="AT17" s="45"/>
      <c r="AU17" s="45"/>
      <c r="AV17" s="46"/>
      <c r="AW17" s="47"/>
      <c r="AX17" s="35"/>
      <c r="AY17" s="44"/>
      <c r="AZ17" s="44"/>
      <c r="BA17" s="45"/>
      <c r="BB17" s="48"/>
      <c r="BC17" s="48"/>
      <c r="BD17" s="46"/>
      <c r="BE17" s="47"/>
      <c r="BF17" s="49"/>
    </row>
    <row r="18" spans="1:58" x14ac:dyDescent="0.2">
      <c r="A18" s="349"/>
      <c r="B18" s="7"/>
      <c r="C18" s="50"/>
      <c r="D18" s="51" t="s">
        <v>35</v>
      </c>
      <c r="E18" s="52" t="s">
        <v>36</v>
      </c>
      <c r="F18" s="53"/>
      <c r="G18" s="54">
        <f t="shared" si="0"/>
        <v>0</v>
      </c>
      <c r="H18" s="35"/>
      <c r="I18" s="50"/>
      <c r="J18" s="37" t="s">
        <v>35</v>
      </c>
      <c r="K18" s="38" t="s">
        <v>36</v>
      </c>
      <c r="L18" s="39">
        <f t="shared" si="1"/>
        <v>0</v>
      </c>
      <c r="M18" s="40">
        <f t="shared" si="2"/>
        <v>0</v>
      </c>
      <c r="N18" s="7"/>
      <c r="O18" s="50">
        <v>0</v>
      </c>
      <c r="P18" s="41"/>
      <c r="Q18" s="42" t="s">
        <v>35</v>
      </c>
      <c r="R18" s="43" t="s">
        <v>36</v>
      </c>
      <c r="S18" s="39">
        <f t="shared" si="3"/>
        <v>0</v>
      </c>
      <c r="T18" s="40">
        <f t="shared" si="4"/>
        <v>0</v>
      </c>
      <c r="U18" s="9"/>
      <c r="V18" s="10"/>
      <c r="AQ18" s="35"/>
      <c r="AR18" s="44"/>
      <c r="AS18" s="45"/>
      <c r="AT18" s="45"/>
      <c r="AU18" s="45"/>
      <c r="AV18" s="46"/>
      <c r="AW18" s="47"/>
      <c r="AX18" s="35"/>
      <c r="AY18" s="44"/>
      <c r="AZ18" s="44"/>
      <c r="BA18" s="45"/>
      <c r="BB18" s="48"/>
      <c r="BC18" s="48"/>
      <c r="BD18" s="46"/>
      <c r="BE18" s="47"/>
      <c r="BF18" s="49"/>
    </row>
    <row r="19" spans="1:58" x14ac:dyDescent="0.2">
      <c r="A19" s="349"/>
      <c r="B19" s="7"/>
      <c r="C19" s="50"/>
      <c r="D19" s="51" t="s">
        <v>37</v>
      </c>
      <c r="E19" s="52" t="s">
        <v>38</v>
      </c>
      <c r="F19" s="53"/>
      <c r="G19" s="54">
        <f t="shared" si="0"/>
        <v>0</v>
      </c>
      <c r="H19" s="35"/>
      <c r="I19" s="50"/>
      <c r="J19" s="37" t="s">
        <v>37</v>
      </c>
      <c r="K19" s="38" t="s">
        <v>38</v>
      </c>
      <c r="L19" s="39">
        <f t="shared" si="1"/>
        <v>0</v>
      </c>
      <c r="M19" s="40">
        <f t="shared" si="2"/>
        <v>0</v>
      </c>
      <c r="N19" s="7"/>
      <c r="O19" s="50">
        <v>0</v>
      </c>
      <c r="P19" s="41"/>
      <c r="Q19" s="42" t="s">
        <v>37</v>
      </c>
      <c r="R19" s="43" t="s">
        <v>38</v>
      </c>
      <c r="S19" s="39">
        <f t="shared" si="3"/>
        <v>0</v>
      </c>
      <c r="T19" s="40">
        <f t="shared" si="4"/>
        <v>0</v>
      </c>
      <c r="U19" s="9"/>
      <c r="V19" s="10"/>
      <c r="AQ19" s="35"/>
      <c r="AR19" s="44"/>
      <c r="AS19" s="45"/>
      <c r="AT19" s="45"/>
      <c r="AU19" s="45"/>
      <c r="AV19" s="46"/>
      <c r="AW19" s="47"/>
      <c r="AX19" s="35"/>
      <c r="AY19" s="44"/>
      <c r="AZ19" s="44"/>
      <c r="BA19" s="45"/>
      <c r="BB19" s="48"/>
      <c r="BC19" s="48"/>
      <c r="BD19" s="46"/>
      <c r="BE19" s="47"/>
      <c r="BF19" s="49"/>
    </row>
    <row r="20" spans="1:58" x14ac:dyDescent="0.2">
      <c r="A20" s="349"/>
      <c r="B20" s="7"/>
      <c r="C20" s="50"/>
      <c r="D20" s="51" t="s">
        <v>39</v>
      </c>
      <c r="E20" s="52" t="s">
        <v>40</v>
      </c>
      <c r="F20" s="53"/>
      <c r="G20" s="54">
        <f t="shared" si="0"/>
        <v>0</v>
      </c>
      <c r="H20" s="35"/>
      <c r="I20" s="50"/>
      <c r="J20" s="37" t="s">
        <v>39</v>
      </c>
      <c r="K20" s="38" t="s">
        <v>40</v>
      </c>
      <c r="L20" s="39">
        <f t="shared" si="1"/>
        <v>0</v>
      </c>
      <c r="M20" s="40">
        <f t="shared" si="2"/>
        <v>0</v>
      </c>
      <c r="N20" s="7"/>
      <c r="O20" s="50">
        <v>0</v>
      </c>
      <c r="P20" s="41"/>
      <c r="Q20" s="42" t="s">
        <v>39</v>
      </c>
      <c r="R20" s="43" t="s">
        <v>40</v>
      </c>
      <c r="S20" s="39">
        <f t="shared" si="3"/>
        <v>0</v>
      </c>
      <c r="T20" s="40">
        <f t="shared" si="4"/>
        <v>0</v>
      </c>
      <c r="U20" s="9"/>
      <c r="V20" s="10"/>
      <c r="AQ20" s="35"/>
      <c r="AR20" s="44"/>
      <c r="AS20" s="45"/>
      <c r="AT20" s="45"/>
      <c r="AU20" s="45"/>
      <c r="AV20" s="46"/>
      <c r="AW20" s="47"/>
      <c r="AX20" s="35"/>
      <c r="AY20" s="44"/>
      <c r="AZ20" s="44"/>
      <c r="BA20" s="45"/>
      <c r="BB20" s="48"/>
      <c r="BC20" s="48"/>
      <c r="BD20" s="46"/>
      <c r="BE20" s="47"/>
      <c r="BF20" s="49"/>
    </row>
    <row r="21" spans="1:58" x14ac:dyDescent="0.2">
      <c r="A21" s="349"/>
      <c r="B21" s="7"/>
      <c r="C21" s="50"/>
      <c r="D21" s="51" t="s">
        <v>41</v>
      </c>
      <c r="E21" s="52" t="s">
        <v>42</v>
      </c>
      <c r="F21" s="53"/>
      <c r="G21" s="54">
        <f t="shared" si="0"/>
        <v>0</v>
      </c>
      <c r="H21" s="35"/>
      <c r="I21" s="50"/>
      <c r="J21" s="37" t="s">
        <v>41</v>
      </c>
      <c r="K21" s="38" t="s">
        <v>42</v>
      </c>
      <c r="L21" s="39">
        <f t="shared" si="1"/>
        <v>0</v>
      </c>
      <c r="M21" s="40">
        <f t="shared" si="2"/>
        <v>0</v>
      </c>
      <c r="N21" s="7"/>
      <c r="O21" s="50">
        <v>0</v>
      </c>
      <c r="P21" s="41"/>
      <c r="Q21" s="42" t="s">
        <v>41</v>
      </c>
      <c r="R21" s="43" t="s">
        <v>42</v>
      </c>
      <c r="S21" s="39">
        <f t="shared" si="3"/>
        <v>0</v>
      </c>
      <c r="T21" s="40">
        <f t="shared" si="4"/>
        <v>0</v>
      </c>
      <c r="U21" s="9"/>
      <c r="V21" s="10"/>
      <c r="AQ21" s="35"/>
      <c r="AR21" s="44"/>
      <c r="AS21" s="45"/>
      <c r="AT21" s="45"/>
      <c r="AU21" s="45"/>
      <c r="AV21" s="46"/>
      <c r="AW21" s="47"/>
      <c r="AX21" s="35"/>
      <c r="AY21" s="44"/>
      <c r="AZ21" s="44"/>
      <c r="BA21" s="45"/>
      <c r="BB21" s="48"/>
      <c r="BC21" s="48"/>
      <c r="BD21" s="46"/>
      <c r="BE21" s="47"/>
      <c r="BF21" s="49"/>
    </row>
    <row r="22" spans="1:58" x14ac:dyDescent="0.2">
      <c r="A22" s="349"/>
      <c r="B22" s="7"/>
      <c r="C22" s="50"/>
      <c r="D22" s="51" t="s">
        <v>43</v>
      </c>
      <c r="E22" s="52" t="s">
        <v>44</v>
      </c>
      <c r="F22" s="53"/>
      <c r="G22" s="54">
        <f t="shared" si="0"/>
        <v>0</v>
      </c>
      <c r="H22" s="35"/>
      <c r="I22" s="50"/>
      <c r="J22" s="37" t="s">
        <v>43</v>
      </c>
      <c r="K22" s="38" t="s">
        <v>44</v>
      </c>
      <c r="L22" s="39">
        <f t="shared" si="1"/>
        <v>0</v>
      </c>
      <c r="M22" s="40">
        <f t="shared" si="2"/>
        <v>0</v>
      </c>
      <c r="N22" s="7"/>
      <c r="O22" s="50">
        <v>0</v>
      </c>
      <c r="P22" s="41"/>
      <c r="Q22" s="42" t="s">
        <v>43</v>
      </c>
      <c r="R22" s="43" t="s">
        <v>44</v>
      </c>
      <c r="S22" s="39">
        <f t="shared" si="3"/>
        <v>0</v>
      </c>
      <c r="T22" s="40">
        <f t="shared" si="4"/>
        <v>0</v>
      </c>
      <c r="U22" s="9"/>
      <c r="V22" s="10"/>
      <c r="AQ22" s="35"/>
      <c r="AR22" s="44"/>
      <c r="AS22" s="45"/>
      <c r="AT22" s="45"/>
      <c r="AU22" s="45"/>
      <c r="AV22" s="46"/>
      <c r="AW22" s="47"/>
      <c r="AX22" s="35"/>
      <c r="AY22" s="44"/>
      <c r="AZ22" s="44"/>
      <c r="BA22" s="45"/>
      <c r="BB22" s="48"/>
      <c r="BC22" s="48"/>
      <c r="BD22" s="46"/>
      <c r="BE22" s="47"/>
      <c r="BF22" s="49"/>
    </row>
    <row r="23" spans="1:58" x14ac:dyDescent="0.2">
      <c r="A23" s="349"/>
      <c r="B23" s="7"/>
      <c r="C23" s="50"/>
      <c r="D23" s="51" t="s">
        <v>45</v>
      </c>
      <c r="E23" s="52" t="s">
        <v>46</v>
      </c>
      <c r="F23" s="53"/>
      <c r="G23" s="54">
        <f t="shared" si="0"/>
        <v>0</v>
      </c>
      <c r="H23" s="35"/>
      <c r="I23" s="50"/>
      <c r="J23" s="37" t="s">
        <v>45</v>
      </c>
      <c r="K23" s="38" t="s">
        <v>46</v>
      </c>
      <c r="L23" s="39">
        <f t="shared" si="1"/>
        <v>0</v>
      </c>
      <c r="M23" s="40">
        <f t="shared" si="2"/>
        <v>0</v>
      </c>
      <c r="N23" s="7"/>
      <c r="O23" s="50">
        <v>0</v>
      </c>
      <c r="P23" s="41"/>
      <c r="Q23" s="42" t="s">
        <v>45</v>
      </c>
      <c r="R23" s="43" t="s">
        <v>46</v>
      </c>
      <c r="S23" s="39">
        <f t="shared" si="3"/>
        <v>0</v>
      </c>
      <c r="T23" s="40">
        <f t="shared" si="4"/>
        <v>0</v>
      </c>
      <c r="U23" s="9"/>
      <c r="V23" s="10"/>
      <c r="AQ23" s="35"/>
      <c r="AR23" s="44"/>
      <c r="AS23" s="45"/>
      <c r="AT23" s="45"/>
      <c r="AU23" s="45"/>
      <c r="AV23" s="46"/>
      <c r="AW23" s="47"/>
      <c r="AX23" s="35"/>
      <c r="AY23" s="44"/>
      <c r="AZ23" s="44"/>
      <c r="BA23" s="45"/>
      <c r="BB23" s="48"/>
      <c r="BC23" s="48"/>
      <c r="BD23" s="46"/>
      <c r="BE23" s="47"/>
      <c r="BF23" s="49"/>
    </row>
    <row r="24" spans="1:58" x14ac:dyDescent="0.2">
      <c r="A24" s="349"/>
      <c r="B24" s="7"/>
      <c r="C24" s="50"/>
      <c r="D24" s="51" t="s">
        <v>47</v>
      </c>
      <c r="E24" s="52" t="s">
        <v>48</v>
      </c>
      <c r="F24" s="53"/>
      <c r="G24" s="54">
        <f t="shared" si="0"/>
        <v>0</v>
      </c>
      <c r="H24" s="35"/>
      <c r="I24" s="50"/>
      <c r="J24" s="37" t="s">
        <v>47</v>
      </c>
      <c r="K24" s="38" t="s">
        <v>48</v>
      </c>
      <c r="L24" s="39">
        <f t="shared" si="1"/>
        <v>0</v>
      </c>
      <c r="M24" s="40">
        <f t="shared" si="2"/>
        <v>0</v>
      </c>
      <c r="N24" s="7"/>
      <c r="O24" s="50">
        <v>0</v>
      </c>
      <c r="P24" s="41"/>
      <c r="Q24" s="42" t="s">
        <v>47</v>
      </c>
      <c r="R24" s="43" t="s">
        <v>48</v>
      </c>
      <c r="S24" s="39">
        <f t="shared" si="3"/>
        <v>0</v>
      </c>
      <c r="T24" s="40">
        <f t="shared" si="4"/>
        <v>0</v>
      </c>
      <c r="U24" s="9"/>
      <c r="V24" s="10"/>
      <c r="AQ24" s="35"/>
      <c r="AR24" s="44"/>
      <c r="AS24" s="45"/>
      <c r="AT24" s="45"/>
      <c r="AU24" s="45"/>
      <c r="AV24" s="46"/>
      <c r="AW24" s="47"/>
      <c r="AX24" s="35"/>
      <c r="AY24" s="44"/>
      <c r="AZ24" s="44"/>
      <c r="BA24" s="45"/>
      <c r="BB24" s="48"/>
      <c r="BC24" s="48"/>
      <c r="BD24" s="46"/>
      <c r="BE24" s="47"/>
      <c r="BF24" s="49"/>
    </row>
    <row r="25" spans="1:58" x14ac:dyDescent="0.2">
      <c r="A25" s="349"/>
      <c r="B25" s="7"/>
      <c r="C25" s="50"/>
      <c r="D25" s="51" t="s">
        <v>49</v>
      </c>
      <c r="E25" s="52" t="s">
        <v>50</v>
      </c>
      <c r="F25" s="53"/>
      <c r="G25" s="54">
        <f t="shared" si="0"/>
        <v>0</v>
      </c>
      <c r="H25" s="35"/>
      <c r="I25" s="50"/>
      <c r="J25" s="37" t="s">
        <v>49</v>
      </c>
      <c r="K25" s="38" t="s">
        <v>50</v>
      </c>
      <c r="L25" s="39">
        <f t="shared" si="1"/>
        <v>0</v>
      </c>
      <c r="M25" s="40">
        <f t="shared" si="2"/>
        <v>0</v>
      </c>
      <c r="N25" s="7"/>
      <c r="O25" s="50">
        <v>0</v>
      </c>
      <c r="P25" s="41"/>
      <c r="Q25" s="42" t="s">
        <v>49</v>
      </c>
      <c r="R25" s="43" t="s">
        <v>50</v>
      </c>
      <c r="S25" s="39">
        <f t="shared" si="3"/>
        <v>0</v>
      </c>
      <c r="T25" s="40">
        <f t="shared" si="4"/>
        <v>0</v>
      </c>
      <c r="U25" s="9"/>
      <c r="V25" s="10"/>
      <c r="AQ25" s="35"/>
      <c r="AR25" s="44"/>
      <c r="AS25" s="45"/>
      <c r="AT25" s="45"/>
      <c r="AU25" s="45"/>
      <c r="AV25" s="46"/>
      <c r="AW25" s="47"/>
      <c r="AX25" s="35"/>
      <c r="AY25" s="44"/>
      <c r="AZ25" s="44"/>
      <c r="BA25" s="45"/>
      <c r="BB25" s="48"/>
      <c r="BC25" s="48"/>
      <c r="BD25" s="46"/>
      <c r="BE25" s="47"/>
      <c r="BF25" s="49"/>
    </row>
    <row r="26" spans="1:58" x14ac:dyDescent="0.2">
      <c r="A26" s="349"/>
      <c r="B26" s="7"/>
      <c r="C26" s="50"/>
      <c r="D26" s="51" t="s">
        <v>51</v>
      </c>
      <c r="E26" s="52" t="s">
        <v>52</v>
      </c>
      <c r="F26" s="53"/>
      <c r="G26" s="54">
        <f t="shared" si="0"/>
        <v>0</v>
      </c>
      <c r="H26" s="35"/>
      <c r="I26" s="50"/>
      <c r="J26" s="37" t="s">
        <v>51</v>
      </c>
      <c r="K26" s="38" t="s">
        <v>52</v>
      </c>
      <c r="L26" s="39">
        <f t="shared" si="1"/>
        <v>0</v>
      </c>
      <c r="M26" s="40">
        <f t="shared" si="2"/>
        <v>0</v>
      </c>
      <c r="N26" s="7"/>
      <c r="O26" s="50">
        <v>0</v>
      </c>
      <c r="P26" s="41"/>
      <c r="Q26" s="42" t="s">
        <v>51</v>
      </c>
      <c r="R26" s="43" t="s">
        <v>52</v>
      </c>
      <c r="S26" s="39">
        <f t="shared" si="3"/>
        <v>0</v>
      </c>
      <c r="T26" s="40">
        <f t="shared" si="4"/>
        <v>0</v>
      </c>
      <c r="U26" s="9"/>
      <c r="V26" s="10"/>
      <c r="AQ26" s="35"/>
      <c r="AR26" s="44"/>
      <c r="AS26" s="45"/>
      <c r="AT26" s="45"/>
      <c r="AU26" s="45"/>
      <c r="AV26" s="46"/>
      <c r="AW26" s="47"/>
      <c r="AX26" s="35"/>
      <c r="AY26" s="44"/>
      <c r="AZ26" s="44"/>
      <c r="BA26" s="45"/>
      <c r="BB26" s="48"/>
      <c r="BC26" s="48"/>
      <c r="BD26" s="46"/>
      <c r="BE26" s="47"/>
      <c r="BF26" s="49"/>
    </row>
    <row r="27" spans="1:58" x14ac:dyDescent="0.2">
      <c r="A27" s="349"/>
      <c r="B27" s="7"/>
      <c r="C27" s="50"/>
      <c r="D27" s="51" t="s">
        <v>53</v>
      </c>
      <c r="E27" s="52" t="s">
        <v>54</v>
      </c>
      <c r="F27" s="53"/>
      <c r="G27" s="54">
        <f t="shared" si="0"/>
        <v>0</v>
      </c>
      <c r="H27" s="35"/>
      <c r="I27" s="50"/>
      <c r="J27" s="37" t="s">
        <v>53</v>
      </c>
      <c r="K27" s="38" t="s">
        <v>54</v>
      </c>
      <c r="L27" s="39">
        <f t="shared" si="1"/>
        <v>0</v>
      </c>
      <c r="M27" s="40">
        <f t="shared" si="2"/>
        <v>0</v>
      </c>
      <c r="N27" s="7"/>
      <c r="O27" s="50">
        <v>0</v>
      </c>
      <c r="P27" s="41"/>
      <c r="Q27" s="42" t="s">
        <v>53</v>
      </c>
      <c r="R27" s="43" t="s">
        <v>54</v>
      </c>
      <c r="S27" s="39">
        <f t="shared" si="3"/>
        <v>0</v>
      </c>
      <c r="T27" s="40">
        <f t="shared" si="4"/>
        <v>0</v>
      </c>
      <c r="U27" s="9"/>
      <c r="V27" s="10"/>
      <c r="AQ27" s="35"/>
      <c r="AR27" s="44"/>
      <c r="AS27" s="45"/>
      <c r="AT27" s="45"/>
      <c r="AU27" s="45"/>
      <c r="AV27" s="46"/>
      <c r="AW27" s="47"/>
      <c r="AX27" s="35"/>
      <c r="AY27" s="44"/>
      <c r="AZ27" s="44"/>
      <c r="BA27" s="45"/>
      <c r="BB27" s="48"/>
      <c r="BC27" s="48"/>
      <c r="BD27" s="46"/>
      <c r="BE27" s="47"/>
      <c r="BF27" s="49"/>
    </row>
    <row r="28" spans="1:58" x14ac:dyDescent="0.2">
      <c r="A28" s="349"/>
      <c r="B28" s="7"/>
      <c r="C28" s="50"/>
      <c r="D28" s="51" t="s">
        <v>55</v>
      </c>
      <c r="E28" s="52" t="s">
        <v>56</v>
      </c>
      <c r="F28" s="53"/>
      <c r="G28" s="54">
        <f t="shared" si="0"/>
        <v>0</v>
      </c>
      <c r="H28" s="35"/>
      <c r="I28" s="50"/>
      <c r="J28" s="37" t="s">
        <v>55</v>
      </c>
      <c r="K28" s="38" t="s">
        <v>56</v>
      </c>
      <c r="L28" s="39">
        <f t="shared" si="1"/>
        <v>0</v>
      </c>
      <c r="M28" s="40">
        <f t="shared" si="2"/>
        <v>0</v>
      </c>
      <c r="N28" s="7"/>
      <c r="O28" s="50">
        <v>0</v>
      </c>
      <c r="P28" s="41"/>
      <c r="Q28" s="42" t="s">
        <v>55</v>
      </c>
      <c r="R28" s="43" t="s">
        <v>56</v>
      </c>
      <c r="S28" s="39">
        <f t="shared" si="3"/>
        <v>0</v>
      </c>
      <c r="T28" s="40">
        <f t="shared" si="4"/>
        <v>0</v>
      </c>
      <c r="U28" s="9"/>
      <c r="V28" s="10"/>
      <c r="AQ28" s="35"/>
      <c r="AR28" s="44"/>
      <c r="AS28" s="45"/>
      <c r="AT28" s="45"/>
      <c r="AU28" s="45"/>
      <c r="AV28" s="46"/>
      <c r="AW28" s="47"/>
      <c r="AX28" s="35"/>
      <c r="AY28" s="44"/>
      <c r="AZ28" s="44"/>
      <c r="BA28" s="45"/>
      <c r="BB28" s="48"/>
      <c r="BC28" s="48"/>
      <c r="BD28" s="46"/>
      <c r="BE28" s="47"/>
      <c r="BF28" s="49"/>
    </row>
    <row r="29" spans="1:58" x14ac:dyDescent="0.2">
      <c r="A29" s="349"/>
      <c r="B29" s="7"/>
      <c r="C29" s="50"/>
      <c r="D29" s="51" t="s">
        <v>57</v>
      </c>
      <c r="E29" s="52" t="s">
        <v>58</v>
      </c>
      <c r="F29" s="53"/>
      <c r="G29" s="54">
        <f t="shared" si="0"/>
        <v>0</v>
      </c>
      <c r="H29" s="35"/>
      <c r="I29" s="50"/>
      <c r="J29" s="37" t="s">
        <v>57</v>
      </c>
      <c r="K29" s="38" t="s">
        <v>58</v>
      </c>
      <c r="L29" s="39">
        <f t="shared" si="1"/>
        <v>0</v>
      </c>
      <c r="M29" s="40">
        <f t="shared" si="2"/>
        <v>0</v>
      </c>
      <c r="N29" s="7"/>
      <c r="O29" s="50">
        <v>0</v>
      </c>
      <c r="P29" s="41"/>
      <c r="Q29" s="42" t="s">
        <v>57</v>
      </c>
      <c r="R29" s="43" t="s">
        <v>58</v>
      </c>
      <c r="S29" s="39">
        <f t="shared" si="3"/>
        <v>0</v>
      </c>
      <c r="T29" s="40">
        <f t="shared" si="4"/>
        <v>0</v>
      </c>
      <c r="U29" s="9"/>
      <c r="V29" s="10"/>
      <c r="AQ29" s="35"/>
      <c r="AR29" s="44"/>
      <c r="AS29" s="45"/>
      <c r="AT29" s="45"/>
      <c r="AU29" s="45"/>
      <c r="AV29" s="46"/>
      <c r="AW29" s="47"/>
      <c r="AX29" s="35"/>
      <c r="AY29" s="44"/>
      <c r="AZ29" s="44"/>
      <c r="BA29" s="45"/>
      <c r="BB29" s="48"/>
      <c r="BC29" s="48"/>
      <c r="BD29" s="46"/>
      <c r="BE29" s="47"/>
      <c r="BF29" s="49"/>
    </row>
    <row r="30" spans="1:58" x14ac:dyDescent="0.2">
      <c r="A30" s="349"/>
      <c r="B30" s="7"/>
      <c r="C30" s="50"/>
      <c r="D30" s="51" t="s">
        <v>59</v>
      </c>
      <c r="E30" s="52" t="s">
        <v>60</v>
      </c>
      <c r="F30" s="53"/>
      <c r="G30" s="54">
        <f t="shared" si="0"/>
        <v>0</v>
      </c>
      <c r="H30" s="35"/>
      <c r="I30" s="50"/>
      <c r="J30" s="37" t="s">
        <v>59</v>
      </c>
      <c r="K30" s="38" t="s">
        <v>60</v>
      </c>
      <c r="L30" s="39">
        <f t="shared" si="1"/>
        <v>0</v>
      </c>
      <c r="M30" s="40">
        <f t="shared" si="2"/>
        <v>0</v>
      </c>
      <c r="N30" s="7"/>
      <c r="O30" s="50">
        <v>0</v>
      </c>
      <c r="P30" s="41"/>
      <c r="Q30" s="42" t="s">
        <v>59</v>
      </c>
      <c r="R30" s="43" t="s">
        <v>60</v>
      </c>
      <c r="S30" s="39">
        <f t="shared" si="3"/>
        <v>0</v>
      </c>
      <c r="T30" s="40">
        <f t="shared" si="4"/>
        <v>0</v>
      </c>
      <c r="U30" s="9"/>
      <c r="V30" s="10"/>
      <c r="AQ30" s="35"/>
      <c r="AR30" s="44"/>
      <c r="AS30" s="45"/>
      <c r="AT30" s="45"/>
      <c r="AU30" s="45"/>
      <c r="AV30" s="46"/>
      <c r="AW30" s="47"/>
      <c r="AX30" s="35"/>
      <c r="AY30" s="44"/>
      <c r="AZ30" s="44"/>
      <c r="BA30" s="45"/>
      <c r="BB30" s="48"/>
      <c r="BC30" s="48"/>
      <c r="BD30" s="46"/>
      <c r="BE30" s="47"/>
      <c r="BF30" s="49"/>
    </row>
    <row r="31" spans="1:58" x14ac:dyDescent="0.2">
      <c r="A31" s="349"/>
      <c r="B31" s="7"/>
      <c r="C31" s="50"/>
      <c r="D31" s="51" t="s">
        <v>61</v>
      </c>
      <c r="E31" s="52" t="s">
        <v>62</v>
      </c>
      <c r="F31" s="53"/>
      <c r="G31" s="54">
        <f t="shared" si="0"/>
        <v>0</v>
      </c>
      <c r="H31" s="35"/>
      <c r="I31" s="50"/>
      <c r="J31" s="37" t="s">
        <v>61</v>
      </c>
      <c r="K31" s="38" t="s">
        <v>62</v>
      </c>
      <c r="L31" s="39">
        <f t="shared" si="1"/>
        <v>0</v>
      </c>
      <c r="M31" s="40">
        <f t="shared" si="2"/>
        <v>0</v>
      </c>
      <c r="N31" s="7"/>
      <c r="O31" s="50">
        <v>0</v>
      </c>
      <c r="P31" s="41"/>
      <c r="Q31" s="42" t="s">
        <v>61</v>
      </c>
      <c r="R31" s="43" t="s">
        <v>62</v>
      </c>
      <c r="S31" s="39">
        <f t="shared" si="3"/>
        <v>0</v>
      </c>
      <c r="T31" s="40">
        <f t="shared" si="4"/>
        <v>0</v>
      </c>
      <c r="U31" s="9"/>
      <c r="V31" s="10"/>
      <c r="AQ31" s="35"/>
      <c r="AR31" s="44"/>
      <c r="AS31" s="45"/>
      <c r="AT31" s="45"/>
      <c r="AU31" s="45"/>
      <c r="AV31" s="46"/>
      <c r="AW31" s="47"/>
      <c r="AX31" s="35"/>
      <c r="AY31" s="44"/>
      <c r="AZ31" s="44"/>
      <c r="BA31" s="45"/>
      <c r="BB31" s="48"/>
      <c r="BC31" s="48"/>
      <c r="BD31" s="46"/>
      <c r="BE31" s="47"/>
      <c r="BF31" s="49"/>
    </row>
    <row r="32" spans="1:58" x14ac:dyDescent="0.2">
      <c r="A32" s="349"/>
      <c r="B32" s="7"/>
      <c r="C32" s="50"/>
      <c r="D32" s="51" t="s">
        <v>63</v>
      </c>
      <c r="E32" s="52" t="s">
        <v>64</v>
      </c>
      <c r="F32" s="53"/>
      <c r="G32" s="54">
        <f t="shared" si="0"/>
        <v>0</v>
      </c>
      <c r="H32" s="35"/>
      <c r="I32" s="50"/>
      <c r="J32" s="37" t="s">
        <v>63</v>
      </c>
      <c r="K32" s="38" t="s">
        <v>64</v>
      </c>
      <c r="L32" s="39">
        <f t="shared" si="1"/>
        <v>0</v>
      </c>
      <c r="M32" s="40">
        <f t="shared" si="2"/>
        <v>0</v>
      </c>
      <c r="N32" s="7"/>
      <c r="O32" s="50">
        <v>0</v>
      </c>
      <c r="P32" s="41"/>
      <c r="Q32" s="42" t="s">
        <v>63</v>
      </c>
      <c r="R32" s="43" t="s">
        <v>64</v>
      </c>
      <c r="S32" s="39">
        <f t="shared" si="3"/>
        <v>0</v>
      </c>
      <c r="T32" s="40">
        <f t="shared" si="4"/>
        <v>0</v>
      </c>
      <c r="U32" s="9"/>
      <c r="V32" s="10"/>
      <c r="AR32" s="44"/>
      <c r="AS32" s="45"/>
      <c r="AT32" s="45"/>
      <c r="AU32" s="45"/>
      <c r="AV32" s="46"/>
      <c r="AW32" s="47"/>
      <c r="AX32" s="35"/>
      <c r="AY32" s="44"/>
      <c r="AZ32" s="44"/>
      <c r="BA32" s="45"/>
      <c r="BB32" s="48"/>
      <c r="BC32" s="48"/>
      <c r="BD32" s="46"/>
      <c r="BE32" s="47"/>
      <c r="BF32" s="49"/>
    </row>
    <row r="33" spans="1:58" x14ac:dyDescent="0.2">
      <c r="A33" s="349"/>
      <c r="B33" s="7"/>
      <c r="C33" s="50"/>
      <c r="D33" s="51" t="s">
        <v>65</v>
      </c>
      <c r="E33" s="52" t="s">
        <v>66</v>
      </c>
      <c r="F33" s="53"/>
      <c r="G33" s="54">
        <f t="shared" si="0"/>
        <v>0</v>
      </c>
      <c r="H33" s="35"/>
      <c r="I33" s="50"/>
      <c r="J33" s="37" t="s">
        <v>65</v>
      </c>
      <c r="K33" s="38" t="s">
        <v>66</v>
      </c>
      <c r="L33" s="39">
        <f t="shared" si="1"/>
        <v>0</v>
      </c>
      <c r="M33" s="40">
        <f t="shared" si="2"/>
        <v>0</v>
      </c>
      <c r="N33" s="7"/>
      <c r="O33" s="50">
        <v>0</v>
      </c>
      <c r="P33" s="41"/>
      <c r="Q33" s="42" t="s">
        <v>65</v>
      </c>
      <c r="R33" s="43" t="s">
        <v>66</v>
      </c>
      <c r="S33" s="39">
        <f t="shared" si="3"/>
        <v>0</v>
      </c>
      <c r="T33" s="40">
        <f t="shared" si="4"/>
        <v>0</v>
      </c>
      <c r="U33" s="9"/>
      <c r="V33" s="10"/>
      <c r="AR33" s="44"/>
      <c r="AS33" s="45"/>
      <c r="AT33" s="45"/>
      <c r="AU33" s="45"/>
      <c r="AV33" s="46"/>
      <c r="AW33" s="47"/>
      <c r="AX33" s="35"/>
      <c r="AY33" s="44"/>
      <c r="AZ33" s="44"/>
      <c r="BA33" s="45"/>
      <c r="BB33" s="48"/>
      <c r="BC33" s="48"/>
      <c r="BD33" s="46"/>
      <c r="BE33" s="47"/>
      <c r="BF33" s="49"/>
    </row>
    <row r="34" spans="1:58" x14ac:dyDescent="0.2">
      <c r="A34" s="349"/>
      <c r="B34" s="7"/>
      <c r="C34" s="50"/>
      <c r="D34" s="51" t="s">
        <v>67</v>
      </c>
      <c r="E34" s="52" t="s">
        <v>68</v>
      </c>
      <c r="F34" s="53"/>
      <c r="G34" s="54">
        <f t="shared" si="0"/>
        <v>0</v>
      </c>
      <c r="H34" s="35"/>
      <c r="I34" s="50"/>
      <c r="J34" s="37" t="s">
        <v>67</v>
      </c>
      <c r="K34" s="38" t="s">
        <v>68</v>
      </c>
      <c r="L34" s="39">
        <f t="shared" si="1"/>
        <v>0</v>
      </c>
      <c r="M34" s="40">
        <f t="shared" si="2"/>
        <v>0</v>
      </c>
      <c r="N34" s="7"/>
      <c r="O34" s="50">
        <v>0</v>
      </c>
      <c r="P34" s="41"/>
      <c r="Q34" s="42" t="s">
        <v>67</v>
      </c>
      <c r="R34" s="43" t="s">
        <v>68</v>
      </c>
      <c r="S34" s="39">
        <f t="shared" si="3"/>
        <v>0</v>
      </c>
      <c r="T34" s="40">
        <f t="shared" si="4"/>
        <v>0</v>
      </c>
      <c r="U34" s="9"/>
      <c r="V34" s="10"/>
      <c r="AR34" s="44"/>
      <c r="AS34" s="45"/>
      <c r="AT34" s="45"/>
      <c r="AU34" s="45"/>
      <c r="AV34" s="46"/>
      <c r="AW34" s="47"/>
      <c r="AX34" s="35"/>
      <c r="AY34" s="44"/>
      <c r="AZ34" s="44"/>
      <c r="BA34" s="45"/>
      <c r="BB34" s="48"/>
      <c r="BC34" s="48"/>
      <c r="BD34" s="46"/>
      <c r="BE34" s="47"/>
      <c r="BF34" s="49"/>
    </row>
    <row r="35" spans="1:58" x14ac:dyDescent="0.2">
      <c r="A35" s="349"/>
      <c r="B35" s="7"/>
      <c r="C35" s="50"/>
      <c r="D35" s="51" t="s">
        <v>69</v>
      </c>
      <c r="E35" s="52" t="s">
        <v>70</v>
      </c>
      <c r="F35" s="53"/>
      <c r="G35" s="54">
        <f t="shared" si="0"/>
        <v>0</v>
      </c>
      <c r="H35" s="35"/>
      <c r="I35" s="50"/>
      <c r="J35" s="37" t="s">
        <v>69</v>
      </c>
      <c r="K35" s="38" t="s">
        <v>70</v>
      </c>
      <c r="L35" s="39">
        <f t="shared" si="1"/>
        <v>0</v>
      </c>
      <c r="M35" s="40">
        <f t="shared" si="2"/>
        <v>0</v>
      </c>
      <c r="N35" s="7"/>
      <c r="O35" s="50">
        <v>0</v>
      </c>
      <c r="P35" s="41"/>
      <c r="Q35" s="42" t="s">
        <v>69</v>
      </c>
      <c r="R35" s="43" t="s">
        <v>70</v>
      </c>
      <c r="S35" s="39">
        <f t="shared" si="3"/>
        <v>0</v>
      </c>
      <c r="T35" s="40">
        <f t="shared" si="4"/>
        <v>0</v>
      </c>
      <c r="U35" s="9"/>
      <c r="V35" s="10"/>
      <c r="AR35" s="44"/>
      <c r="AS35" s="45"/>
      <c r="AT35" s="45"/>
      <c r="AU35" s="45"/>
      <c r="AV35" s="46"/>
      <c r="AW35" s="47"/>
      <c r="AX35" s="35"/>
      <c r="AY35" s="44"/>
      <c r="AZ35" s="44"/>
      <c r="BA35" s="45"/>
      <c r="BB35" s="48"/>
      <c r="BC35" s="48"/>
      <c r="BD35" s="46"/>
      <c r="BE35" s="47"/>
      <c r="BF35" s="49"/>
    </row>
    <row r="36" spans="1:58" x14ac:dyDescent="0.2">
      <c r="A36" s="349"/>
      <c r="B36" s="7"/>
      <c r="C36" s="50"/>
      <c r="D36" s="51" t="s">
        <v>71</v>
      </c>
      <c r="E36" s="52" t="s">
        <v>72</v>
      </c>
      <c r="F36" s="53"/>
      <c r="G36" s="54">
        <f t="shared" si="0"/>
        <v>0</v>
      </c>
      <c r="H36" s="35"/>
      <c r="I36" s="50"/>
      <c r="J36" s="37" t="s">
        <v>71</v>
      </c>
      <c r="K36" s="38" t="s">
        <v>72</v>
      </c>
      <c r="L36" s="39">
        <f t="shared" si="1"/>
        <v>0</v>
      </c>
      <c r="M36" s="40">
        <f t="shared" si="2"/>
        <v>0</v>
      </c>
      <c r="N36" s="7"/>
      <c r="O36" s="50">
        <v>0</v>
      </c>
      <c r="P36" s="41"/>
      <c r="Q36" s="42" t="s">
        <v>71</v>
      </c>
      <c r="R36" s="43" t="s">
        <v>72</v>
      </c>
      <c r="S36" s="39">
        <f t="shared" si="3"/>
        <v>0</v>
      </c>
      <c r="T36" s="40">
        <f t="shared" si="4"/>
        <v>0</v>
      </c>
      <c r="U36" s="9"/>
      <c r="V36" s="10"/>
      <c r="AR36" s="44"/>
      <c r="AS36" s="45"/>
      <c r="AT36" s="45"/>
      <c r="AU36" s="45"/>
      <c r="AV36" s="46"/>
      <c r="AW36" s="47"/>
      <c r="AX36" s="35"/>
      <c r="AY36" s="44"/>
      <c r="AZ36" s="44"/>
      <c r="BA36" s="45"/>
      <c r="BB36" s="48"/>
      <c r="BC36" s="48"/>
      <c r="BD36" s="46"/>
      <c r="BE36" s="47"/>
      <c r="BF36" s="49"/>
    </row>
    <row r="37" spans="1:58" x14ac:dyDescent="0.2">
      <c r="A37" s="349"/>
      <c r="B37" s="7"/>
      <c r="C37" s="50"/>
      <c r="D37" s="51" t="s">
        <v>73</v>
      </c>
      <c r="E37" s="52" t="s">
        <v>74</v>
      </c>
      <c r="F37" s="53"/>
      <c r="G37" s="54">
        <f t="shared" si="0"/>
        <v>0</v>
      </c>
      <c r="H37" s="35"/>
      <c r="I37" s="50"/>
      <c r="J37" s="37" t="s">
        <v>73</v>
      </c>
      <c r="K37" s="38" t="s">
        <v>74</v>
      </c>
      <c r="L37" s="39">
        <f t="shared" si="1"/>
        <v>0</v>
      </c>
      <c r="M37" s="40">
        <f t="shared" si="2"/>
        <v>0</v>
      </c>
      <c r="N37" s="7"/>
      <c r="O37" s="50">
        <v>0</v>
      </c>
      <c r="P37" s="41"/>
      <c r="Q37" s="42" t="s">
        <v>73</v>
      </c>
      <c r="R37" s="43" t="s">
        <v>74</v>
      </c>
      <c r="S37" s="39">
        <f t="shared" si="3"/>
        <v>0</v>
      </c>
      <c r="T37" s="40">
        <f t="shared" si="4"/>
        <v>0</v>
      </c>
      <c r="U37" s="9"/>
      <c r="V37" s="10"/>
      <c r="AR37" s="44"/>
      <c r="AS37" s="45"/>
      <c r="AT37" s="45"/>
      <c r="AU37" s="45"/>
      <c r="AV37" s="46"/>
      <c r="AW37" s="47"/>
      <c r="AX37" s="35"/>
      <c r="AY37" s="44"/>
      <c r="AZ37" s="44"/>
      <c r="BA37" s="45"/>
      <c r="BB37" s="48"/>
      <c r="BC37" s="48"/>
      <c r="BD37" s="46"/>
      <c r="BE37" s="47"/>
      <c r="BF37" s="49"/>
    </row>
    <row r="38" spans="1:58" x14ac:dyDescent="0.2">
      <c r="A38" s="349"/>
      <c r="B38" s="7"/>
      <c r="C38" s="50"/>
      <c r="D38" s="51" t="s">
        <v>75</v>
      </c>
      <c r="E38" s="52" t="s">
        <v>76</v>
      </c>
      <c r="F38" s="53"/>
      <c r="G38" s="54">
        <f t="shared" si="0"/>
        <v>0</v>
      </c>
      <c r="H38" s="35"/>
      <c r="I38" s="50"/>
      <c r="J38" s="37" t="s">
        <v>75</v>
      </c>
      <c r="K38" s="38" t="s">
        <v>76</v>
      </c>
      <c r="L38" s="39">
        <f t="shared" si="1"/>
        <v>0</v>
      </c>
      <c r="M38" s="40">
        <f t="shared" si="2"/>
        <v>0</v>
      </c>
      <c r="N38" s="7"/>
      <c r="O38" s="50">
        <v>0</v>
      </c>
      <c r="P38" s="41"/>
      <c r="Q38" s="42" t="s">
        <v>75</v>
      </c>
      <c r="R38" s="43" t="s">
        <v>76</v>
      </c>
      <c r="S38" s="39">
        <f t="shared" si="3"/>
        <v>0</v>
      </c>
      <c r="T38" s="40">
        <f t="shared" si="4"/>
        <v>0</v>
      </c>
      <c r="U38" s="9"/>
      <c r="V38" s="10"/>
      <c r="AR38" s="44"/>
      <c r="AS38" s="45"/>
      <c r="AT38" s="45"/>
      <c r="AU38" s="45"/>
      <c r="AV38" s="46"/>
      <c r="AW38" s="47"/>
      <c r="AX38" s="35"/>
      <c r="AY38" s="44"/>
      <c r="AZ38" s="44"/>
      <c r="BA38" s="45"/>
      <c r="BB38" s="48"/>
      <c r="BC38" s="48"/>
      <c r="BD38" s="46"/>
      <c r="BE38" s="47"/>
      <c r="BF38" s="49"/>
    </row>
    <row r="39" spans="1:58" x14ac:dyDescent="0.2">
      <c r="A39" s="349"/>
      <c r="B39" s="7"/>
      <c r="C39" s="50"/>
      <c r="D39" s="51" t="s">
        <v>77</v>
      </c>
      <c r="E39" s="52" t="s">
        <v>78</v>
      </c>
      <c r="F39" s="53"/>
      <c r="G39" s="54">
        <f t="shared" si="0"/>
        <v>0</v>
      </c>
      <c r="H39" s="35"/>
      <c r="I39" s="50"/>
      <c r="J39" s="37" t="s">
        <v>77</v>
      </c>
      <c r="K39" s="38" t="s">
        <v>78</v>
      </c>
      <c r="L39" s="39">
        <f t="shared" si="1"/>
        <v>0</v>
      </c>
      <c r="M39" s="40">
        <f t="shared" si="2"/>
        <v>0</v>
      </c>
      <c r="N39" s="7"/>
      <c r="O39" s="50">
        <v>0</v>
      </c>
      <c r="P39" s="41"/>
      <c r="Q39" s="42" t="s">
        <v>77</v>
      </c>
      <c r="R39" s="43" t="s">
        <v>78</v>
      </c>
      <c r="S39" s="39">
        <f t="shared" si="3"/>
        <v>0</v>
      </c>
      <c r="T39" s="40">
        <f t="shared" si="4"/>
        <v>0</v>
      </c>
      <c r="U39" s="9"/>
      <c r="V39" s="10"/>
      <c r="AR39" s="44"/>
      <c r="AS39" s="45"/>
      <c r="AT39" s="45"/>
      <c r="AU39" s="45"/>
      <c r="AV39" s="46"/>
      <c r="AW39" s="47"/>
      <c r="AX39" s="35"/>
      <c r="AY39" s="44"/>
      <c r="AZ39" s="44"/>
      <c r="BA39" s="45"/>
      <c r="BB39" s="48"/>
      <c r="BC39" s="48"/>
      <c r="BD39" s="46"/>
      <c r="BE39" s="47"/>
      <c r="BF39" s="49"/>
    </row>
    <row r="40" spans="1:58" x14ac:dyDescent="0.2">
      <c r="A40" s="349"/>
      <c r="B40" s="7"/>
      <c r="C40" s="50"/>
      <c r="D40" s="51" t="s">
        <v>79</v>
      </c>
      <c r="E40" s="52" t="s">
        <v>80</v>
      </c>
      <c r="F40" s="53"/>
      <c r="G40" s="54">
        <f t="shared" si="0"/>
        <v>0</v>
      </c>
      <c r="H40" s="35"/>
      <c r="I40" s="50"/>
      <c r="J40" s="37" t="s">
        <v>79</v>
      </c>
      <c r="K40" s="38" t="s">
        <v>80</v>
      </c>
      <c r="L40" s="39">
        <f t="shared" si="1"/>
        <v>0</v>
      </c>
      <c r="M40" s="40">
        <f t="shared" si="2"/>
        <v>0</v>
      </c>
      <c r="N40" s="7"/>
      <c r="O40" s="50">
        <v>0</v>
      </c>
      <c r="P40" s="41"/>
      <c r="Q40" s="42" t="s">
        <v>79</v>
      </c>
      <c r="R40" s="43" t="s">
        <v>80</v>
      </c>
      <c r="S40" s="39">
        <f t="shared" si="3"/>
        <v>0</v>
      </c>
      <c r="T40" s="40">
        <f t="shared" si="4"/>
        <v>0</v>
      </c>
      <c r="U40" s="9"/>
      <c r="V40" s="10"/>
      <c r="AR40" s="44"/>
      <c r="AS40" s="45"/>
      <c r="AT40" s="45"/>
      <c r="AU40" s="45"/>
      <c r="AV40" s="46"/>
      <c r="AW40" s="47"/>
      <c r="AX40" s="35"/>
      <c r="AY40" s="44"/>
      <c r="AZ40" s="44"/>
      <c r="BA40" s="45"/>
      <c r="BB40" s="48"/>
      <c r="BC40" s="48"/>
      <c r="BD40" s="46"/>
      <c r="BE40" s="47"/>
      <c r="BF40" s="49"/>
    </row>
    <row r="41" spans="1:58" x14ac:dyDescent="0.2">
      <c r="A41" s="349"/>
      <c r="B41" s="7"/>
      <c r="C41" s="50"/>
      <c r="D41" s="51" t="s">
        <v>81</v>
      </c>
      <c r="E41" s="52" t="s">
        <v>82</v>
      </c>
      <c r="F41" s="53"/>
      <c r="G41" s="54">
        <f t="shared" si="0"/>
        <v>0</v>
      </c>
      <c r="H41" s="35"/>
      <c r="I41" s="50"/>
      <c r="J41" s="37" t="s">
        <v>81</v>
      </c>
      <c r="K41" s="38" t="s">
        <v>82</v>
      </c>
      <c r="L41" s="39">
        <f t="shared" si="1"/>
        <v>0</v>
      </c>
      <c r="M41" s="40">
        <f t="shared" si="2"/>
        <v>0</v>
      </c>
      <c r="N41" s="7"/>
      <c r="O41" s="50">
        <v>0</v>
      </c>
      <c r="P41" s="41"/>
      <c r="Q41" s="42" t="s">
        <v>81</v>
      </c>
      <c r="R41" s="43" t="s">
        <v>82</v>
      </c>
      <c r="S41" s="39">
        <f t="shared" si="3"/>
        <v>0</v>
      </c>
      <c r="T41" s="40">
        <f t="shared" si="4"/>
        <v>0</v>
      </c>
      <c r="U41" s="9"/>
      <c r="V41" s="10"/>
      <c r="AR41" s="44"/>
      <c r="AS41" s="45"/>
      <c r="AT41" s="45"/>
      <c r="AU41" s="45"/>
      <c r="AV41" s="46"/>
      <c r="AW41" s="47"/>
      <c r="AX41" s="35"/>
      <c r="AY41" s="44"/>
      <c r="AZ41" s="44"/>
      <c r="BA41" s="45"/>
      <c r="BB41" s="48"/>
      <c r="BC41" s="48"/>
      <c r="BD41" s="46"/>
      <c r="BE41" s="47"/>
      <c r="BF41" s="49"/>
    </row>
    <row r="42" spans="1:58" x14ac:dyDescent="0.2">
      <c r="A42" s="349"/>
      <c r="B42" s="7"/>
      <c r="C42" s="50"/>
      <c r="D42" s="51" t="s">
        <v>83</v>
      </c>
      <c r="E42" s="52" t="s">
        <v>84</v>
      </c>
      <c r="F42" s="53"/>
      <c r="G42" s="54">
        <f t="shared" si="0"/>
        <v>0</v>
      </c>
      <c r="H42" s="35"/>
      <c r="I42" s="50"/>
      <c r="J42" s="37" t="s">
        <v>83</v>
      </c>
      <c r="K42" s="38" t="s">
        <v>84</v>
      </c>
      <c r="L42" s="39">
        <f t="shared" si="1"/>
        <v>0</v>
      </c>
      <c r="M42" s="40">
        <f t="shared" si="2"/>
        <v>0</v>
      </c>
      <c r="N42" s="7"/>
      <c r="O42" s="50">
        <v>0</v>
      </c>
      <c r="P42" s="41"/>
      <c r="Q42" s="42" t="s">
        <v>83</v>
      </c>
      <c r="R42" s="43" t="s">
        <v>84</v>
      </c>
      <c r="S42" s="39">
        <f t="shared" si="3"/>
        <v>0</v>
      </c>
      <c r="T42" s="40">
        <f t="shared" si="4"/>
        <v>0</v>
      </c>
      <c r="U42" s="9"/>
      <c r="V42" s="10"/>
      <c r="AR42" s="44"/>
      <c r="AS42" s="45"/>
      <c r="AT42" s="45"/>
      <c r="AU42" s="45"/>
      <c r="AV42" s="46"/>
      <c r="AW42" s="47"/>
      <c r="AX42" s="35"/>
      <c r="AY42" s="44"/>
      <c r="AZ42" s="44"/>
      <c r="BA42" s="45"/>
      <c r="BB42" s="48"/>
      <c r="BC42" s="48"/>
      <c r="BD42" s="46"/>
      <c r="BE42" s="47"/>
      <c r="BF42" s="49"/>
    </row>
    <row r="43" spans="1:58" x14ac:dyDescent="0.2">
      <c r="A43" s="349"/>
      <c r="B43" s="7"/>
      <c r="C43" s="50"/>
      <c r="D43" s="51" t="s">
        <v>85</v>
      </c>
      <c r="E43" s="52" t="s">
        <v>86</v>
      </c>
      <c r="F43" s="53"/>
      <c r="G43" s="54">
        <f t="shared" si="0"/>
        <v>0</v>
      </c>
      <c r="H43" s="35"/>
      <c r="I43" s="50"/>
      <c r="J43" s="37" t="s">
        <v>85</v>
      </c>
      <c r="K43" s="38" t="s">
        <v>86</v>
      </c>
      <c r="L43" s="39">
        <f t="shared" si="1"/>
        <v>0</v>
      </c>
      <c r="M43" s="40">
        <f t="shared" si="2"/>
        <v>0</v>
      </c>
      <c r="N43" s="7"/>
      <c r="O43" s="50">
        <v>0</v>
      </c>
      <c r="P43" s="41"/>
      <c r="Q43" s="42" t="s">
        <v>85</v>
      </c>
      <c r="R43" s="43" t="s">
        <v>86</v>
      </c>
      <c r="S43" s="39">
        <f t="shared" si="3"/>
        <v>0</v>
      </c>
      <c r="T43" s="40">
        <f t="shared" si="4"/>
        <v>0</v>
      </c>
      <c r="U43" s="9"/>
      <c r="V43" s="10"/>
      <c r="AR43" s="44"/>
      <c r="AS43" s="45"/>
      <c r="AT43" s="45"/>
      <c r="AU43" s="45"/>
      <c r="AV43" s="46"/>
      <c r="AW43" s="47"/>
      <c r="AX43" s="35"/>
      <c r="AY43" s="44"/>
      <c r="AZ43" s="44"/>
      <c r="BA43" s="45"/>
      <c r="BB43" s="48"/>
      <c r="BC43" s="48"/>
      <c r="BD43" s="46"/>
      <c r="BE43" s="47"/>
      <c r="BF43" s="49"/>
    </row>
    <row r="44" spans="1:58" x14ac:dyDescent="0.2">
      <c r="A44" s="349"/>
      <c r="B44" s="7"/>
      <c r="C44" s="50"/>
      <c r="D44" s="51" t="s">
        <v>87</v>
      </c>
      <c r="E44" s="52" t="s">
        <v>88</v>
      </c>
      <c r="F44" s="53"/>
      <c r="G44" s="54">
        <f t="shared" si="0"/>
        <v>0</v>
      </c>
      <c r="H44" s="35"/>
      <c r="I44" s="50"/>
      <c r="J44" s="37" t="s">
        <v>87</v>
      </c>
      <c r="K44" s="38" t="s">
        <v>88</v>
      </c>
      <c r="L44" s="39">
        <f t="shared" si="1"/>
        <v>0</v>
      </c>
      <c r="M44" s="40">
        <f t="shared" si="2"/>
        <v>0</v>
      </c>
      <c r="N44" s="7"/>
      <c r="O44" s="50">
        <v>0</v>
      </c>
      <c r="P44" s="41"/>
      <c r="Q44" s="42" t="s">
        <v>87</v>
      </c>
      <c r="R44" s="43" t="s">
        <v>88</v>
      </c>
      <c r="S44" s="39">
        <f t="shared" si="3"/>
        <v>0</v>
      </c>
      <c r="T44" s="40">
        <f t="shared" si="4"/>
        <v>0</v>
      </c>
      <c r="U44" s="9"/>
      <c r="V44" s="10"/>
      <c r="AR44" s="44"/>
      <c r="AS44" s="45"/>
      <c r="AT44" s="45"/>
      <c r="AU44" s="45"/>
      <c r="AV44" s="46"/>
      <c r="AW44" s="47"/>
      <c r="AX44" s="35"/>
      <c r="AY44" s="44"/>
      <c r="AZ44" s="44"/>
      <c r="BA44" s="45"/>
      <c r="BB44" s="48"/>
      <c r="BC44" s="48"/>
      <c r="BD44" s="46"/>
      <c r="BE44" s="47"/>
      <c r="BF44" s="49"/>
    </row>
    <row r="45" spans="1:58" x14ac:dyDescent="0.2">
      <c r="A45" s="349"/>
      <c r="B45" s="7"/>
      <c r="C45" s="50"/>
      <c r="D45" s="51" t="s">
        <v>89</v>
      </c>
      <c r="E45" s="52" t="s">
        <v>90</v>
      </c>
      <c r="F45" s="53"/>
      <c r="G45" s="54">
        <f t="shared" si="0"/>
        <v>0</v>
      </c>
      <c r="H45" s="35"/>
      <c r="I45" s="50"/>
      <c r="J45" s="37" t="s">
        <v>89</v>
      </c>
      <c r="K45" s="38" t="s">
        <v>90</v>
      </c>
      <c r="L45" s="39">
        <f t="shared" si="1"/>
        <v>0</v>
      </c>
      <c r="M45" s="40">
        <f t="shared" si="2"/>
        <v>0</v>
      </c>
      <c r="N45" s="7"/>
      <c r="O45" s="50">
        <v>0</v>
      </c>
      <c r="P45" s="41"/>
      <c r="Q45" s="42" t="s">
        <v>89</v>
      </c>
      <c r="R45" s="43" t="s">
        <v>90</v>
      </c>
      <c r="S45" s="39">
        <f t="shared" si="3"/>
        <v>0</v>
      </c>
      <c r="T45" s="40">
        <f t="shared" si="4"/>
        <v>0</v>
      </c>
      <c r="U45" s="9"/>
      <c r="V45" s="10"/>
      <c r="AR45" s="44"/>
      <c r="AS45" s="45"/>
      <c r="AT45" s="45"/>
      <c r="AU45" s="45"/>
      <c r="AV45" s="46"/>
      <c r="AW45" s="47"/>
      <c r="AX45" s="35"/>
      <c r="AY45" s="44"/>
      <c r="AZ45" s="44"/>
      <c r="BA45" s="45"/>
      <c r="BB45" s="48"/>
      <c r="BC45" s="48"/>
      <c r="BD45" s="46"/>
      <c r="BE45" s="47"/>
      <c r="BF45" s="49"/>
    </row>
    <row r="46" spans="1:58" x14ac:dyDescent="0.2">
      <c r="A46" s="349"/>
      <c r="B46" s="7"/>
      <c r="C46" s="50"/>
      <c r="D46" s="51" t="s">
        <v>91</v>
      </c>
      <c r="E46" s="52" t="s">
        <v>92</v>
      </c>
      <c r="F46" s="53"/>
      <c r="G46" s="54">
        <f t="shared" si="0"/>
        <v>0</v>
      </c>
      <c r="H46" s="35"/>
      <c r="I46" s="50"/>
      <c r="J46" s="37" t="s">
        <v>91</v>
      </c>
      <c r="K46" s="38" t="s">
        <v>92</v>
      </c>
      <c r="L46" s="39">
        <f t="shared" si="1"/>
        <v>0</v>
      </c>
      <c r="M46" s="40">
        <f t="shared" si="2"/>
        <v>0</v>
      </c>
      <c r="N46" s="7"/>
      <c r="O46" s="50">
        <v>0</v>
      </c>
      <c r="P46" s="41"/>
      <c r="Q46" s="42" t="s">
        <v>91</v>
      </c>
      <c r="R46" s="43" t="s">
        <v>92</v>
      </c>
      <c r="S46" s="39">
        <f t="shared" si="3"/>
        <v>0</v>
      </c>
      <c r="T46" s="40">
        <f t="shared" si="4"/>
        <v>0</v>
      </c>
      <c r="U46" s="9"/>
      <c r="V46" s="10"/>
      <c r="AR46" s="44"/>
      <c r="AS46" s="45"/>
      <c r="AT46" s="45"/>
      <c r="AU46" s="45"/>
      <c r="AV46" s="46"/>
      <c r="AW46" s="47"/>
      <c r="AX46" s="35"/>
      <c r="AY46" s="44"/>
      <c r="AZ46" s="44"/>
      <c r="BA46" s="45"/>
      <c r="BB46" s="48"/>
      <c r="BC46" s="48"/>
      <c r="BD46" s="46"/>
      <c r="BE46" s="47"/>
      <c r="BF46" s="49"/>
    </row>
    <row r="47" spans="1:58" x14ac:dyDescent="0.2">
      <c r="A47" s="349"/>
      <c r="B47" s="7"/>
      <c r="C47" s="50"/>
      <c r="D47" s="51" t="s">
        <v>93</v>
      </c>
      <c r="E47" s="52" t="s">
        <v>94</v>
      </c>
      <c r="F47" s="53"/>
      <c r="G47" s="54">
        <f t="shared" si="0"/>
        <v>0</v>
      </c>
      <c r="H47" s="35"/>
      <c r="I47" s="50"/>
      <c r="J47" s="37" t="s">
        <v>93</v>
      </c>
      <c r="K47" s="38" t="s">
        <v>94</v>
      </c>
      <c r="L47" s="39">
        <f t="shared" si="1"/>
        <v>0</v>
      </c>
      <c r="M47" s="40">
        <f t="shared" si="2"/>
        <v>0</v>
      </c>
      <c r="N47" s="7"/>
      <c r="O47" s="50">
        <v>0</v>
      </c>
      <c r="P47" s="41"/>
      <c r="Q47" s="42" t="s">
        <v>93</v>
      </c>
      <c r="R47" s="43" t="s">
        <v>94</v>
      </c>
      <c r="S47" s="39">
        <f t="shared" si="3"/>
        <v>0</v>
      </c>
      <c r="T47" s="40">
        <f t="shared" si="4"/>
        <v>0</v>
      </c>
      <c r="U47" s="9"/>
      <c r="V47" s="10"/>
      <c r="AR47" s="44"/>
      <c r="AS47" s="45"/>
      <c r="AT47" s="45"/>
      <c r="AU47" s="45"/>
      <c r="AV47" s="46"/>
      <c r="AW47" s="47"/>
      <c r="AX47" s="35"/>
      <c r="AY47" s="44"/>
      <c r="AZ47" s="44"/>
      <c r="BA47" s="45"/>
      <c r="BB47" s="48"/>
      <c r="BC47" s="48"/>
      <c r="BD47" s="46"/>
      <c r="BE47" s="47"/>
      <c r="BF47" s="49"/>
    </row>
    <row r="48" spans="1:58" x14ac:dyDescent="0.2">
      <c r="A48" s="349"/>
      <c r="B48" s="7"/>
      <c r="C48" s="50"/>
      <c r="D48" s="51" t="s">
        <v>95</v>
      </c>
      <c r="E48" s="52" t="s">
        <v>96</v>
      </c>
      <c r="F48" s="53"/>
      <c r="G48" s="54">
        <f t="shared" si="0"/>
        <v>0</v>
      </c>
      <c r="H48" s="35"/>
      <c r="I48" s="50"/>
      <c r="J48" s="37" t="s">
        <v>95</v>
      </c>
      <c r="K48" s="38" t="s">
        <v>96</v>
      </c>
      <c r="L48" s="39">
        <f t="shared" si="1"/>
        <v>0</v>
      </c>
      <c r="M48" s="40">
        <f t="shared" si="2"/>
        <v>0</v>
      </c>
      <c r="N48" s="7"/>
      <c r="O48" s="50">
        <v>0</v>
      </c>
      <c r="P48" s="41"/>
      <c r="Q48" s="42" t="s">
        <v>95</v>
      </c>
      <c r="R48" s="43" t="s">
        <v>96</v>
      </c>
      <c r="S48" s="39">
        <f t="shared" si="3"/>
        <v>0</v>
      </c>
      <c r="T48" s="40">
        <f t="shared" si="4"/>
        <v>0</v>
      </c>
      <c r="U48" s="9"/>
      <c r="V48" s="10"/>
      <c r="AR48" s="44"/>
      <c r="AS48" s="45"/>
      <c r="AT48" s="45"/>
      <c r="AU48" s="45"/>
      <c r="AV48" s="46"/>
      <c r="AW48" s="47"/>
      <c r="AX48" s="35"/>
      <c r="AY48" s="44"/>
      <c r="AZ48" s="44"/>
      <c r="BA48" s="45"/>
      <c r="BB48" s="48"/>
      <c r="BC48" s="48"/>
      <c r="BD48" s="46"/>
      <c r="BE48" s="47"/>
      <c r="BF48" s="49"/>
    </row>
    <row r="49" spans="1:58" ht="13.5" thickBot="1" x14ac:dyDescent="0.25">
      <c r="A49" s="349"/>
      <c r="B49" s="7"/>
      <c r="C49" s="50"/>
      <c r="D49" s="55" t="s">
        <v>97</v>
      </c>
      <c r="E49" s="56" t="s">
        <v>98</v>
      </c>
      <c r="F49" s="57"/>
      <c r="G49" s="58">
        <f t="shared" si="0"/>
        <v>0</v>
      </c>
      <c r="H49" s="35"/>
      <c r="I49" s="50"/>
      <c r="J49" s="37" t="s">
        <v>97</v>
      </c>
      <c r="K49" s="38" t="s">
        <v>98</v>
      </c>
      <c r="L49" s="39">
        <f t="shared" si="1"/>
        <v>0</v>
      </c>
      <c r="M49" s="40">
        <f t="shared" si="2"/>
        <v>0</v>
      </c>
      <c r="N49" s="7"/>
      <c r="O49" s="50">
        <v>0</v>
      </c>
      <c r="P49" s="41"/>
      <c r="Q49" s="42" t="s">
        <v>97</v>
      </c>
      <c r="R49" s="43" t="s">
        <v>98</v>
      </c>
      <c r="S49" s="39">
        <f t="shared" si="3"/>
        <v>0</v>
      </c>
      <c r="T49" s="40">
        <f t="shared" si="4"/>
        <v>0</v>
      </c>
      <c r="U49" s="9"/>
      <c r="V49" s="10"/>
      <c r="AR49" s="44"/>
      <c r="AS49" s="45"/>
      <c r="AT49" s="45"/>
      <c r="AU49" s="45"/>
      <c r="AV49" s="46"/>
      <c r="AW49" s="47"/>
      <c r="AX49" s="35"/>
      <c r="AY49" s="44"/>
      <c r="AZ49" s="44"/>
      <c r="BA49" s="45"/>
      <c r="BB49" s="48"/>
      <c r="BC49" s="48"/>
      <c r="BD49" s="46"/>
      <c r="BE49" s="47"/>
      <c r="BF49" s="49"/>
    </row>
    <row r="50" spans="1:58" ht="14.25" thickTop="1" thickBot="1" x14ac:dyDescent="0.25">
      <c r="A50" s="349"/>
      <c r="B50" s="7"/>
      <c r="C50" s="59">
        <f>SUM(C10:C49)</f>
        <v>0</v>
      </c>
      <c r="D50" s="60" t="s">
        <v>262</v>
      </c>
      <c r="E50" s="60" t="s">
        <v>262</v>
      </c>
      <c r="F50" s="61" t="s">
        <v>262</v>
      </c>
      <c r="G50" s="166">
        <f>SUM(G10:G49)</f>
        <v>0</v>
      </c>
      <c r="H50" s="7"/>
      <c r="I50" s="62">
        <f>SUM(I10:I49)</f>
        <v>0</v>
      </c>
      <c r="J50" s="63"/>
      <c r="K50" s="63" t="s">
        <v>262</v>
      </c>
      <c r="L50" s="64" t="s">
        <v>262</v>
      </c>
      <c r="M50" s="166">
        <f>SUM(M10:M49)</f>
        <v>0</v>
      </c>
      <c r="N50" s="7"/>
      <c r="O50" s="365">
        <f>SUM(O10:O49)</f>
        <v>0</v>
      </c>
      <c r="P50" s="366"/>
      <c r="Q50" s="63" t="s">
        <v>262</v>
      </c>
      <c r="R50" s="63" t="s">
        <v>262</v>
      </c>
      <c r="S50" s="64" t="s">
        <v>262</v>
      </c>
      <c r="T50" s="166">
        <f>SUM(T10:T49)</f>
        <v>0</v>
      </c>
      <c r="U50" s="9"/>
      <c r="V50" s="10"/>
      <c r="AR50" s="65"/>
      <c r="AS50" s="66"/>
      <c r="AT50" s="66"/>
      <c r="AU50" s="66"/>
      <c r="AV50" s="67"/>
      <c r="AW50" s="67"/>
      <c r="AX50" s="7"/>
      <c r="AY50" s="65"/>
      <c r="AZ50" s="65"/>
      <c r="BA50" s="66"/>
      <c r="BB50" s="66"/>
      <c r="BC50" s="66"/>
      <c r="BD50" s="67"/>
      <c r="BE50" s="67"/>
    </row>
    <row r="51" spans="1:58" s="10" customFormat="1" x14ac:dyDescent="0.2">
      <c r="A51" s="350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"/>
      <c r="U51" s="9"/>
      <c r="AK51" s="6"/>
      <c r="AL51"/>
      <c r="AM51"/>
      <c r="AN51"/>
      <c r="AO51"/>
      <c r="AP51"/>
      <c r="AQ51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8" s="10" customFormat="1" ht="13.5" thickBot="1" x14ac:dyDescent="0.25">
      <c r="A52" s="348" t="s">
        <v>99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70"/>
      <c r="AL52" s="71"/>
      <c r="AM52" s="71"/>
      <c r="AN52" s="71"/>
      <c r="AO52" s="71"/>
      <c r="AP52" s="72"/>
      <c r="AQ52"/>
    </row>
    <row r="53" spans="1:58" ht="12.75" customHeight="1" thickBot="1" x14ac:dyDescent="0.25">
      <c r="A53" s="349"/>
      <c r="B53" s="73"/>
      <c r="C53" s="367" t="s">
        <v>100</v>
      </c>
      <c r="D53" s="361"/>
      <c r="E53" s="361"/>
      <c r="F53" s="361"/>
      <c r="G53" s="362"/>
      <c r="H53" s="73"/>
      <c r="I53" s="367" t="s">
        <v>101</v>
      </c>
      <c r="J53" s="361"/>
      <c r="K53" s="361"/>
      <c r="L53" s="361"/>
      <c r="M53" s="362"/>
      <c r="N53" s="73"/>
      <c r="O53" s="367" t="s">
        <v>102</v>
      </c>
      <c r="P53" s="361"/>
      <c r="Q53" s="361"/>
      <c r="R53" s="361"/>
      <c r="S53" s="362"/>
      <c r="T53" s="74"/>
      <c r="U53" s="73"/>
      <c r="V53" s="7"/>
      <c r="W53" s="371"/>
      <c r="X53" s="372"/>
      <c r="Y53" s="372"/>
      <c r="Z53" s="372"/>
      <c r="AA53" s="372"/>
      <c r="AB53" s="372"/>
      <c r="AC53" s="75"/>
      <c r="AD53" s="76"/>
      <c r="AE53" s="371"/>
      <c r="AF53" s="372"/>
      <c r="AG53" s="372"/>
      <c r="AH53" s="372"/>
      <c r="AI53" s="372"/>
      <c r="AJ53" s="372"/>
      <c r="AK53" s="77"/>
      <c r="AL53" s="351" t="s">
        <v>103</v>
      </c>
      <c r="AM53" s="377"/>
      <c r="AN53" s="377"/>
      <c r="AO53" s="377"/>
      <c r="AP53" s="378"/>
    </row>
    <row r="54" spans="1:58" ht="39" customHeight="1" thickBot="1" x14ac:dyDescent="0.25">
      <c r="A54" s="349"/>
      <c r="B54" s="73"/>
      <c r="C54" s="26" t="s">
        <v>104</v>
      </c>
      <c r="D54" s="12" t="s">
        <v>16</v>
      </c>
      <c r="E54" s="12"/>
      <c r="F54" s="12" t="s">
        <v>105</v>
      </c>
      <c r="G54" s="13" t="s">
        <v>8</v>
      </c>
      <c r="H54" s="73"/>
      <c r="I54" s="26" t="s">
        <v>106</v>
      </c>
      <c r="J54" s="26" t="s">
        <v>16</v>
      </c>
      <c r="K54" s="78" t="s">
        <v>6</v>
      </c>
      <c r="L54" s="12" t="s">
        <v>105</v>
      </c>
      <c r="M54" s="13" t="s">
        <v>8</v>
      </c>
      <c r="N54" s="73"/>
      <c r="O54" s="79" t="s">
        <v>104</v>
      </c>
      <c r="P54" s="80" t="s">
        <v>16</v>
      </c>
      <c r="Q54" s="78" t="s">
        <v>6</v>
      </c>
      <c r="R54" s="80" t="s">
        <v>105</v>
      </c>
      <c r="S54" s="13" t="s">
        <v>8</v>
      </c>
      <c r="T54" s="29"/>
      <c r="U54" s="73"/>
      <c r="V54" s="7"/>
      <c r="W54" s="81"/>
      <c r="X54" s="81"/>
      <c r="Y54" s="81"/>
      <c r="Z54" s="81"/>
      <c r="AA54" s="81"/>
      <c r="AB54" s="81"/>
      <c r="AC54" s="75"/>
      <c r="AD54" s="76"/>
      <c r="AE54" s="81"/>
      <c r="AF54" s="81"/>
      <c r="AG54" s="81"/>
      <c r="AH54" s="81"/>
      <c r="AI54" s="81"/>
      <c r="AJ54" s="81"/>
      <c r="AK54" s="77"/>
      <c r="AL54" s="79" t="s">
        <v>104</v>
      </c>
      <c r="AM54" s="80" t="s">
        <v>16</v>
      </c>
      <c r="AN54" s="78" t="s">
        <v>6</v>
      </c>
      <c r="AO54" s="80" t="s">
        <v>105</v>
      </c>
      <c r="AP54" s="82" t="s">
        <v>8</v>
      </c>
    </row>
    <row r="55" spans="1:58" ht="12" customHeight="1" x14ac:dyDescent="0.25">
      <c r="A55" s="349"/>
      <c r="B55" s="73"/>
      <c r="C55" s="36"/>
      <c r="D55" s="37" t="s">
        <v>19</v>
      </c>
      <c r="E55" s="83" t="s">
        <v>336</v>
      </c>
      <c r="F55" s="84"/>
      <c r="G55" s="85">
        <f>C55*F55</f>
        <v>0</v>
      </c>
      <c r="H55" s="73"/>
      <c r="I55" s="36"/>
      <c r="J55" s="37" t="s">
        <v>19</v>
      </c>
      <c r="K55" s="83" t="s">
        <v>336</v>
      </c>
      <c r="L55" s="86">
        <f>F55</f>
        <v>0</v>
      </c>
      <c r="M55" s="87">
        <f>L55*I55</f>
        <v>0</v>
      </c>
      <c r="N55" s="73"/>
      <c r="O55" s="36"/>
      <c r="P55" s="88" t="s">
        <v>19</v>
      </c>
      <c r="Q55" s="89" t="s">
        <v>108</v>
      </c>
      <c r="R55" s="86"/>
      <c r="S55" s="90">
        <f>O55*R55</f>
        <v>0</v>
      </c>
      <c r="T55" s="91"/>
      <c r="U55" s="73"/>
      <c r="V55" s="7"/>
      <c r="W55" s="92"/>
      <c r="X55" s="93"/>
      <c r="Y55" s="94"/>
      <c r="Z55" s="94"/>
      <c r="AA55" s="95"/>
      <c r="AB55" s="96"/>
      <c r="AC55" s="75"/>
      <c r="AD55" s="76"/>
      <c r="AE55" s="92"/>
      <c r="AF55" s="93"/>
      <c r="AG55" s="94"/>
      <c r="AH55" s="97"/>
      <c r="AI55" s="95"/>
      <c r="AJ55" s="96"/>
      <c r="AK55" s="77"/>
      <c r="AL55" s="36"/>
      <c r="AM55" s="98" t="s">
        <v>19</v>
      </c>
      <c r="AN55" s="83" t="s">
        <v>108</v>
      </c>
      <c r="AO55" s="99">
        <f>R55</f>
        <v>0</v>
      </c>
      <c r="AP55" s="99">
        <f>AL55*AO55</f>
        <v>0</v>
      </c>
    </row>
    <row r="56" spans="1:58" ht="12" customHeight="1" x14ac:dyDescent="0.25">
      <c r="A56" s="349"/>
      <c r="B56" s="73"/>
      <c r="C56" s="36"/>
      <c r="D56" s="37" t="s">
        <v>21</v>
      </c>
      <c r="E56" s="100" t="s">
        <v>337</v>
      </c>
      <c r="F56" s="101"/>
      <c r="G56" s="102">
        <f t="shared" ref="G56:G96" si="5">C56*F56</f>
        <v>0</v>
      </c>
      <c r="H56" s="73"/>
      <c r="I56" s="36"/>
      <c r="J56" s="37" t="s">
        <v>21</v>
      </c>
      <c r="K56" s="100" t="s">
        <v>337</v>
      </c>
      <c r="L56" s="86">
        <f t="shared" ref="L56:L96" si="6">F56</f>
        <v>0</v>
      </c>
      <c r="M56" s="103">
        <f t="shared" ref="M56:M96" si="7">L56*I56</f>
        <v>0</v>
      </c>
      <c r="N56" s="73"/>
      <c r="O56" s="36"/>
      <c r="P56" s="104" t="s">
        <v>21</v>
      </c>
      <c r="Q56" s="100" t="s">
        <v>110</v>
      </c>
      <c r="R56" s="86"/>
      <c r="S56" s="90">
        <f t="shared" ref="S56:S96" si="8">O56*R56</f>
        <v>0</v>
      </c>
      <c r="T56" s="91"/>
      <c r="U56" s="73"/>
      <c r="V56" s="7"/>
      <c r="W56" s="92"/>
      <c r="X56" s="93"/>
      <c r="Y56" s="94"/>
      <c r="Z56" s="94"/>
      <c r="AA56" s="95"/>
      <c r="AB56" s="96"/>
      <c r="AC56" s="75"/>
      <c r="AD56" s="76"/>
      <c r="AE56" s="92"/>
      <c r="AF56" s="93"/>
      <c r="AG56" s="94"/>
      <c r="AH56" s="97"/>
      <c r="AI56" s="95"/>
      <c r="AJ56" s="96"/>
      <c r="AK56" s="77"/>
      <c r="AL56" s="36"/>
      <c r="AM56" s="104" t="s">
        <v>21</v>
      </c>
      <c r="AN56" s="100" t="s">
        <v>110</v>
      </c>
      <c r="AO56" s="105">
        <f t="shared" ref="AO56:AO96" si="9">R56</f>
        <v>0</v>
      </c>
      <c r="AP56" s="105">
        <f t="shared" ref="AP56:AP96" si="10">AL56*AO56</f>
        <v>0</v>
      </c>
    </row>
    <row r="57" spans="1:58" ht="12" customHeight="1" x14ac:dyDescent="0.25">
      <c r="A57" s="349"/>
      <c r="B57" s="73"/>
      <c r="C57" s="36"/>
      <c r="D57" s="37" t="s">
        <v>23</v>
      </c>
      <c r="E57" s="100" t="s">
        <v>338</v>
      </c>
      <c r="F57" s="101"/>
      <c r="G57" s="102">
        <f t="shared" si="5"/>
        <v>0</v>
      </c>
      <c r="H57" s="73"/>
      <c r="I57" s="36"/>
      <c r="J57" s="37" t="s">
        <v>23</v>
      </c>
      <c r="K57" s="100" t="s">
        <v>338</v>
      </c>
      <c r="L57" s="86">
        <f t="shared" si="6"/>
        <v>0</v>
      </c>
      <c r="M57" s="103">
        <f t="shared" si="7"/>
        <v>0</v>
      </c>
      <c r="N57" s="73"/>
      <c r="O57" s="36"/>
      <c r="P57" s="104" t="s">
        <v>23</v>
      </c>
      <c r="Q57" s="100" t="s">
        <v>112</v>
      </c>
      <c r="R57" s="86"/>
      <c r="S57" s="90">
        <f t="shared" si="8"/>
        <v>0</v>
      </c>
      <c r="T57" s="91"/>
      <c r="U57" s="73"/>
      <c r="V57" s="7"/>
      <c r="W57" s="92"/>
      <c r="X57" s="93"/>
      <c r="Y57" s="94"/>
      <c r="Z57" s="94"/>
      <c r="AA57" s="95"/>
      <c r="AB57" s="96"/>
      <c r="AC57" s="75"/>
      <c r="AD57" s="76"/>
      <c r="AE57" s="92"/>
      <c r="AF57" s="93"/>
      <c r="AG57" s="94"/>
      <c r="AH57" s="97"/>
      <c r="AI57" s="95"/>
      <c r="AJ57" s="96"/>
      <c r="AK57" s="77"/>
      <c r="AL57" s="36"/>
      <c r="AM57" s="104" t="s">
        <v>23</v>
      </c>
      <c r="AN57" s="100" t="s">
        <v>112</v>
      </c>
      <c r="AO57" s="105">
        <f t="shared" si="9"/>
        <v>0</v>
      </c>
      <c r="AP57" s="105">
        <f t="shared" si="10"/>
        <v>0</v>
      </c>
    </row>
    <row r="58" spans="1:58" ht="12" customHeight="1" x14ac:dyDescent="0.25">
      <c r="A58" s="349"/>
      <c r="B58" s="73"/>
      <c r="C58" s="36"/>
      <c r="D58" s="37" t="s">
        <v>25</v>
      </c>
      <c r="E58" s="100" t="s">
        <v>339</v>
      </c>
      <c r="F58" s="101"/>
      <c r="G58" s="102">
        <f t="shared" si="5"/>
        <v>0</v>
      </c>
      <c r="H58" s="73"/>
      <c r="I58" s="36"/>
      <c r="J58" s="37" t="s">
        <v>25</v>
      </c>
      <c r="K58" s="100" t="s">
        <v>339</v>
      </c>
      <c r="L58" s="86">
        <f t="shared" si="6"/>
        <v>0</v>
      </c>
      <c r="M58" s="103">
        <f t="shared" si="7"/>
        <v>0</v>
      </c>
      <c r="N58" s="73"/>
      <c r="O58" s="36"/>
      <c r="P58" s="104" t="s">
        <v>25</v>
      </c>
      <c r="Q58" s="100" t="s">
        <v>114</v>
      </c>
      <c r="R58" s="86"/>
      <c r="S58" s="90">
        <f t="shared" si="8"/>
        <v>0</v>
      </c>
      <c r="T58" s="91"/>
      <c r="U58" s="73"/>
      <c r="V58" s="7"/>
      <c r="W58" s="92"/>
      <c r="X58" s="93"/>
      <c r="Y58" s="94"/>
      <c r="Z58" s="94"/>
      <c r="AA58" s="95"/>
      <c r="AB58" s="96"/>
      <c r="AC58" s="75"/>
      <c r="AD58" s="76"/>
      <c r="AE58" s="92"/>
      <c r="AF58" s="93"/>
      <c r="AG58" s="94"/>
      <c r="AH58" s="97"/>
      <c r="AI58" s="95"/>
      <c r="AJ58" s="96"/>
      <c r="AK58" s="77"/>
      <c r="AL58" s="36"/>
      <c r="AM58" s="104" t="s">
        <v>25</v>
      </c>
      <c r="AN58" s="100" t="s">
        <v>114</v>
      </c>
      <c r="AO58" s="105">
        <f t="shared" si="9"/>
        <v>0</v>
      </c>
      <c r="AP58" s="105">
        <f t="shared" si="10"/>
        <v>0</v>
      </c>
    </row>
    <row r="59" spans="1:58" ht="12" customHeight="1" x14ac:dyDescent="0.25">
      <c r="A59" s="349"/>
      <c r="B59" s="73"/>
      <c r="C59" s="36"/>
      <c r="D59" s="37" t="s">
        <v>27</v>
      </c>
      <c r="E59" s="100" t="s">
        <v>340</v>
      </c>
      <c r="F59" s="101"/>
      <c r="G59" s="102">
        <f t="shared" si="5"/>
        <v>0</v>
      </c>
      <c r="H59" s="73"/>
      <c r="I59" s="36"/>
      <c r="J59" s="37" t="s">
        <v>27</v>
      </c>
      <c r="K59" s="100" t="s">
        <v>340</v>
      </c>
      <c r="L59" s="86">
        <f t="shared" si="6"/>
        <v>0</v>
      </c>
      <c r="M59" s="103">
        <f t="shared" si="7"/>
        <v>0</v>
      </c>
      <c r="N59" s="73"/>
      <c r="O59" s="36"/>
      <c r="P59" s="104" t="s">
        <v>27</v>
      </c>
      <c r="Q59" s="100" t="s">
        <v>116</v>
      </c>
      <c r="R59" s="86"/>
      <c r="S59" s="90">
        <f t="shared" si="8"/>
        <v>0</v>
      </c>
      <c r="T59" s="91"/>
      <c r="U59" s="73"/>
      <c r="V59" s="7"/>
      <c r="W59" s="92"/>
      <c r="X59" s="106"/>
      <c r="Y59" s="94"/>
      <c r="Z59" s="76"/>
      <c r="AA59" s="95"/>
      <c r="AB59" s="96"/>
      <c r="AC59" s="75"/>
      <c r="AD59" s="76"/>
      <c r="AE59" s="92"/>
      <c r="AF59" s="106"/>
      <c r="AG59" s="94"/>
      <c r="AH59" s="97"/>
      <c r="AI59" s="95"/>
      <c r="AJ59" s="96"/>
      <c r="AK59" s="77"/>
      <c r="AL59" s="36"/>
      <c r="AM59" s="104" t="s">
        <v>27</v>
      </c>
      <c r="AN59" s="100" t="s">
        <v>116</v>
      </c>
      <c r="AO59" s="105">
        <f t="shared" si="9"/>
        <v>0</v>
      </c>
      <c r="AP59" s="105">
        <f t="shared" si="10"/>
        <v>0</v>
      </c>
    </row>
    <row r="60" spans="1:58" ht="12" customHeight="1" x14ac:dyDescent="0.25">
      <c r="A60" s="349"/>
      <c r="B60" s="73"/>
      <c r="C60" s="36"/>
      <c r="D60" s="37" t="s">
        <v>29</v>
      </c>
      <c r="E60" s="100" t="s">
        <v>341</v>
      </c>
      <c r="F60" s="101"/>
      <c r="G60" s="102">
        <f t="shared" si="5"/>
        <v>0</v>
      </c>
      <c r="H60" s="73"/>
      <c r="I60" s="36"/>
      <c r="J60" s="37" t="s">
        <v>29</v>
      </c>
      <c r="K60" s="100" t="s">
        <v>341</v>
      </c>
      <c r="L60" s="86">
        <f t="shared" si="6"/>
        <v>0</v>
      </c>
      <c r="M60" s="103">
        <f t="shared" si="7"/>
        <v>0</v>
      </c>
      <c r="N60" s="73"/>
      <c r="O60" s="36"/>
      <c r="P60" s="104" t="s">
        <v>29</v>
      </c>
      <c r="Q60" s="100" t="s">
        <v>118</v>
      </c>
      <c r="R60" s="86"/>
      <c r="S60" s="90">
        <f t="shared" si="8"/>
        <v>0</v>
      </c>
      <c r="T60" s="91"/>
      <c r="U60" s="73"/>
      <c r="V60" s="7"/>
      <c r="W60" s="92"/>
      <c r="X60" s="106"/>
      <c r="Y60" s="94"/>
      <c r="Z60" s="93"/>
      <c r="AA60" s="95"/>
      <c r="AB60" s="96"/>
      <c r="AC60" s="75"/>
      <c r="AD60" s="76"/>
      <c r="AE60" s="92"/>
      <c r="AF60" s="106"/>
      <c r="AG60" s="94"/>
      <c r="AH60" s="97"/>
      <c r="AI60" s="95"/>
      <c r="AJ60" s="96"/>
      <c r="AK60" s="77"/>
      <c r="AL60" s="36"/>
      <c r="AM60" s="104" t="s">
        <v>29</v>
      </c>
      <c r="AN60" s="100" t="s">
        <v>118</v>
      </c>
      <c r="AO60" s="105">
        <f t="shared" si="9"/>
        <v>0</v>
      </c>
      <c r="AP60" s="105">
        <f t="shared" si="10"/>
        <v>0</v>
      </c>
    </row>
    <row r="61" spans="1:58" ht="12" customHeight="1" x14ac:dyDescent="0.25">
      <c r="A61" s="349"/>
      <c r="B61" s="73"/>
      <c r="C61" s="36"/>
      <c r="D61" s="37" t="s">
        <v>31</v>
      </c>
      <c r="E61" s="100" t="s">
        <v>342</v>
      </c>
      <c r="F61" s="101"/>
      <c r="G61" s="102">
        <f t="shared" si="5"/>
        <v>0</v>
      </c>
      <c r="H61" s="73"/>
      <c r="I61" s="36"/>
      <c r="J61" s="37" t="s">
        <v>31</v>
      </c>
      <c r="K61" s="100" t="s">
        <v>342</v>
      </c>
      <c r="L61" s="86">
        <f t="shared" si="6"/>
        <v>0</v>
      </c>
      <c r="M61" s="103">
        <f t="shared" si="7"/>
        <v>0</v>
      </c>
      <c r="N61" s="73"/>
      <c r="O61" s="36"/>
      <c r="P61" s="104" t="s">
        <v>31</v>
      </c>
      <c r="Q61" s="100" t="s">
        <v>120</v>
      </c>
      <c r="R61" s="86"/>
      <c r="S61" s="90">
        <f t="shared" si="8"/>
        <v>0</v>
      </c>
      <c r="T61" s="91"/>
      <c r="U61" s="73"/>
      <c r="V61" s="7"/>
      <c r="W61" s="92"/>
      <c r="X61" s="106"/>
      <c r="Y61" s="94"/>
      <c r="Z61" s="93"/>
      <c r="AA61" s="95"/>
      <c r="AB61" s="96"/>
      <c r="AC61" s="75"/>
      <c r="AD61" s="76"/>
      <c r="AE61" s="92"/>
      <c r="AF61" s="106"/>
      <c r="AG61" s="94"/>
      <c r="AH61" s="97"/>
      <c r="AI61" s="95"/>
      <c r="AJ61" s="96"/>
      <c r="AK61" s="77"/>
      <c r="AL61" s="36"/>
      <c r="AM61" s="104" t="s">
        <v>31</v>
      </c>
      <c r="AN61" s="100" t="s">
        <v>120</v>
      </c>
      <c r="AO61" s="105">
        <f t="shared" si="9"/>
        <v>0</v>
      </c>
      <c r="AP61" s="105">
        <f t="shared" si="10"/>
        <v>0</v>
      </c>
    </row>
    <row r="62" spans="1:58" ht="12" customHeight="1" x14ac:dyDescent="0.25">
      <c r="A62" s="349"/>
      <c r="B62" s="73"/>
      <c r="C62" s="36"/>
      <c r="D62" s="37" t="s">
        <v>33</v>
      </c>
      <c r="E62" s="100" t="s">
        <v>343</v>
      </c>
      <c r="F62" s="101"/>
      <c r="G62" s="102">
        <f t="shared" si="5"/>
        <v>0</v>
      </c>
      <c r="H62" s="73"/>
      <c r="I62" s="36"/>
      <c r="J62" s="37" t="s">
        <v>33</v>
      </c>
      <c r="K62" s="100" t="s">
        <v>343</v>
      </c>
      <c r="L62" s="86">
        <f t="shared" si="6"/>
        <v>0</v>
      </c>
      <c r="M62" s="103">
        <f t="shared" si="7"/>
        <v>0</v>
      </c>
      <c r="N62" s="73"/>
      <c r="O62" s="36"/>
      <c r="P62" s="104" t="s">
        <v>33</v>
      </c>
      <c r="Q62" s="100" t="s">
        <v>122</v>
      </c>
      <c r="R62" s="86"/>
      <c r="S62" s="90">
        <f t="shared" si="8"/>
        <v>0</v>
      </c>
      <c r="T62" s="91"/>
      <c r="U62" s="73"/>
      <c r="V62" s="7"/>
      <c r="W62" s="92"/>
      <c r="X62" s="106"/>
      <c r="Y62" s="94"/>
      <c r="Z62" s="93"/>
      <c r="AA62" s="95"/>
      <c r="AB62" s="96"/>
      <c r="AC62" s="75"/>
      <c r="AD62" s="76"/>
      <c r="AE62" s="92"/>
      <c r="AF62" s="106"/>
      <c r="AG62" s="94"/>
      <c r="AH62" s="97"/>
      <c r="AI62" s="95"/>
      <c r="AJ62" s="96"/>
      <c r="AK62" s="77"/>
      <c r="AL62" s="36"/>
      <c r="AM62" s="104" t="s">
        <v>33</v>
      </c>
      <c r="AN62" s="100" t="s">
        <v>122</v>
      </c>
      <c r="AO62" s="105">
        <f t="shared" si="9"/>
        <v>0</v>
      </c>
      <c r="AP62" s="105">
        <f t="shared" si="10"/>
        <v>0</v>
      </c>
    </row>
    <row r="63" spans="1:58" ht="12" customHeight="1" x14ac:dyDescent="0.2">
      <c r="A63" s="349"/>
      <c r="B63" s="73"/>
      <c r="C63" s="36"/>
      <c r="D63" s="37" t="s">
        <v>35</v>
      </c>
      <c r="E63" s="100" t="s">
        <v>344</v>
      </c>
      <c r="F63" s="101"/>
      <c r="G63" s="102">
        <f t="shared" si="5"/>
        <v>0</v>
      </c>
      <c r="H63" s="73"/>
      <c r="I63" s="36"/>
      <c r="J63" s="37" t="s">
        <v>35</v>
      </c>
      <c r="K63" s="100" t="s">
        <v>344</v>
      </c>
      <c r="L63" s="86">
        <f t="shared" si="6"/>
        <v>0</v>
      </c>
      <c r="M63" s="103">
        <f t="shared" si="7"/>
        <v>0</v>
      </c>
      <c r="N63" s="73"/>
      <c r="O63" s="36"/>
      <c r="P63" s="104" t="s">
        <v>35</v>
      </c>
      <c r="Q63" s="100" t="s">
        <v>124</v>
      </c>
      <c r="R63" s="86"/>
      <c r="S63" s="90">
        <f t="shared" si="8"/>
        <v>0</v>
      </c>
      <c r="T63" s="91"/>
      <c r="U63" s="73"/>
      <c r="V63" s="7"/>
      <c r="W63" s="107"/>
      <c r="X63" s="108"/>
      <c r="Y63" s="108"/>
      <c r="Z63" s="108"/>
      <c r="AA63" s="109"/>
      <c r="AB63" s="110"/>
      <c r="AC63" s="75"/>
      <c r="AD63" s="76"/>
      <c r="AE63" s="107"/>
      <c r="AF63" s="108"/>
      <c r="AG63" s="108"/>
      <c r="AH63" s="108"/>
      <c r="AI63" s="109"/>
      <c r="AJ63" s="110"/>
      <c r="AK63" s="77"/>
      <c r="AL63" s="36"/>
      <c r="AM63" s="104" t="s">
        <v>35</v>
      </c>
      <c r="AN63" s="100" t="s">
        <v>124</v>
      </c>
      <c r="AO63" s="105">
        <f t="shared" si="9"/>
        <v>0</v>
      </c>
      <c r="AP63" s="105">
        <f t="shared" si="10"/>
        <v>0</v>
      </c>
    </row>
    <row r="64" spans="1:58" ht="12" customHeight="1" x14ac:dyDescent="0.2">
      <c r="A64" s="349"/>
      <c r="B64" s="73"/>
      <c r="C64" s="36"/>
      <c r="D64" s="37" t="s">
        <v>37</v>
      </c>
      <c r="E64" s="100" t="s">
        <v>345</v>
      </c>
      <c r="F64" s="101"/>
      <c r="G64" s="102">
        <f t="shared" si="5"/>
        <v>0</v>
      </c>
      <c r="H64" s="73"/>
      <c r="I64" s="36"/>
      <c r="J64" s="37" t="s">
        <v>37</v>
      </c>
      <c r="K64" s="100" t="s">
        <v>345</v>
      </c>
      <c r="L64" s="86">
        <f t="shared" si="6"/>
        <v>0</v>
      </c>
      <c r="M64" s="103">
        <f t="shared" si="7"/>
        <v>0</v>
      </c>
      <c r="N64" s="73"/>
      <c r="O64" s="36"/>
      <c r="P64" s="104" t="s">
        <v>37</v>
      </c>
      <c r="Q64" s="100" t="s">
        <v>126</v>
      </c>
      <c r="R64" s="86"/>
      <c r="S64" s="90">
        <f t="shared" si="8"/>
        <v>0</v>
      </c>
      <c r="T64" s="91"/>
      <c r="U64" s="73"/>
      <c r="V64" s="7"/>
      <c r="W64" s="75"/>
      <c r="X64" s="75"/>
      <c r="Y64" s="75"/>
      <c r="Z64" s="75"/>
      <c r="AA64" s="75"/>
      <c r="AB64" s="75"/>
      <c r="AC64" s="75"/>
      <c r="AD64" s="75"/>
      <c r="AE64" s="94"/>
      <c r="AF64" s="75"/>
      <c r="AG64" s="75"/>
      <c r="AH64" s="75"/>
      <c r="AI64" s="75"/>
      <c r="AJ64" s="75"/>
      <c r="AK64" s="77"/>
      <c r="AL64" s="36"/>
      <c r="AM64" s="104" t="s">
        <v>37</v>
      </c>
      <c r="AN64" s="100" t="s">
        <v>126</v>
      </c>
      <c r="AO64" s="105">
        <f t="shared" si="9"/>
        <v>0</v>
      </c>
      <c r="AP64" s="105">
        <f t="shared" si="10"/>
        <v>0</v>
      </c>
    </row>
    <row r="65" spans="1:42" ht="12" customHeight="1" x14ac:dyDescent="0.2">
      <c r="A65" s="349"/>
      <c r="B65" s="73"/>
      <c r="C65" s="36"/>
      <c r="D65" s="37" t="s">
        <v>39</v>
      </c>
      <c r="E65" s="100" t="s">
        <v>346</v>
      </c>
      <c r="F65" s="101"/>
      <c r="G65" s="102">
        <f t="shared" si="5"/>
        <v>0</v>
      </c>
      <c r="H65" s="73"/>
      <c r="I65" s="36"/>
      <c r="J65" s="37" t="s">
        <v>39</v>
      </c>
      <c r="K65" s="100" t="s">
        <v>346</v>
      </c>
      <c r="L65" s="86">
        <f t="shared" si="6"/>
        <v>0</v>
      </c>
      <c r="M65" s="103">
        <f t="shared" si="7"/>
        <v>0</v>
      </c>
      <c r="N65" s="73"/>
      <c r="O65" s="36"/>
      <c r="P65" s="104" t="s">
        <v>39</v>
      </c>
      <c r="Q65" s="100" t="s">
        <v>128</v>
      </c>
      <c r="R65" s="86"/>
      <c r="S65" s="90">
        <f t="shared" si="8"/>
        <v>0</v>
      </c>
      <c r="T65" s="91"/>
      <c r="U65" s="73"/>
      <c r="V65" s="7"/>
      <c r="W65" s="371"/>
      <c r="X65" s="372"/>
      <c r="Y65" s="372"/>
      <c r="Z65" s="372"/>
      <c r="AA65" s="372"/>
      <c r="AB65" s="372"/>
      <c r="AC65" s="75"/>
      <c r="AD65" s="75"/>
      <c r="AE65" s="371"/>
      <c r="AF65" s="372"/>
      <c r="AG65" s="372"/>
      <c r="AH65" s="372"/>
      <c r="AI65" s="372"/>
      <c r="AJ65" s="372"/>
      <c r="AK65" s="77"/>
      <c r="AL65" s="36"/>
      <c r="AM65" s="104" t="s">
        <v>39</v>
      </c>
      <c r="AN65" s="100" t="s">
        <v>128</v>
      </c>
      <c r="AO65" s="105">
        <f t="shared" si="9"/>
        <v>0</v>
      </c>
      <c r="AP65" s="105">
        <f t="shared" si="10"/>
        <v>0</v>
      </c>
    </row>
    <row r="66" spans="1:42" ht="12" customHeight="1" x14ac:dyDescent="0.2">
      <c r="A66" s="349"/>
      <c r="B66" s="73"/>
      <c r="C66" s="36"/>
      <c r="D66" s="37" t="s">
        <v>41</v>
      </c>
      <c r="E66" s="100" t="s">
        <v>347</v>
      </c>
      <c r="F66" s="101"/>
      <c r="G66" s="102">
        <f t="shared" si="5"/>
        <v>0</v>
      </c>
      <c r="H66" s="73"/>
      <c r="I66" s="36"/>
      <c r="J66" s="37" t="s">
        <v>41</v>
      </c>
      <c r="K66" s="100" t="s">
        <v>347</v>
      </c>
      <c r="L66" s="86">
        <f t="shared" si="6"/>
        <v>0</v>
      </c>
      <c r="M66" s="103">
        <f t="shared" si="7"/>
        <v>0</v>
      </c>
      <c r="N66" s="73"/>
      <c r="O66" s="36"/>
      <c r="P66" s="104" t="s">
        <v>41</v>
      </c>
      <c r="Q66" s="100" t="s">
        <v>130</v>
      </c>
      <c r="R66" s="86"/>
      <c r="S66" s="90">
        <f t="shared" si="8"/>
        <v>0</v>
      </c>
      <c r="T66" s="91"/>
      <c r="U66" s="73"/>
      <c r="V66" s="7"/>
      <c r="W66" s="373"/>
      <c r="X66" s="373"/>
      <c r="Y66" s="81"/>
      <c r="Z66" s="81"/>
      <c r="AA66" s="373"/>
      <c r="AB66" s="373"/>
      <c r="AC66" s="75"/>
      <c r="AD66" s="75"/>
      <c r="AE66" s="373"/>
      <c r="AF66" s="373"/>
      <c r="AG66" s="108"/>
      <c r="AH66" s="108"/>
      <c r="AI66" s="373"/>
      <c r="AJ66" s="373"/>
      <c r="AK66" s="77"/>
      <c r="AL66" s="36"/>
      <c r="AM66" s="104" t="s">
        <v>41</v>
      </c>
      <c r="AN66" s="100" t="s">
        <v>130</v>
      </c>
      <c r="AO66" s="105">
        <f t="shared" si="9"/>
        <v>0</v>
      </c>
      <c r="AP66" s="105">
        <f t="shared" si="10"/>
        <v>0</v>
      </c>
    </row>
    <row r="67" spans="1:42" ht="12" customHeight="1" x14ac:dyDescent="0.2">
      <c r="A67" s="349"/>
      <c r="B67" s="73"/>
      <c r="C67" s="36"/>
      <c r="D67" s="37" t="s">
        <v>43</v>
      </c>
      <c r="E67" s="100" t="s">
        <v>348</v>
      </c>
      <c r="F67" s="101"/>
      <c r="G67" s="102">
        <f t="shared" si="5"/>
        <v>0</v>
      </c>
      <c r="H67" s="73"/>
      <c r="I67" s="36"/>
      <c r="J67" s="37" t="s">
        <v>43</v>
      </c>
      <c r="K67" s="100" t="s">
        <v>348</v>
      </c>
      <c r="L67" s="86">
        <f t="shared" si="6"/>
        <v>0</v>
      </c>
      <c r="M67" s="103">
        <f t="shared" si="7"/>
        <v>0</v>
      </c>
      <c r="N67" s="73"/>
      <c r="O67" s="36"/>
      <c r="P67" s="104" t="s">
        <v>43</v>
      </c>
      <c r="Q67" s="100" t="s">
        <v>132</v>
      </c>
      <c r="R67" s="86"/>
      <c r="S67" s="90">
        <f t="shared" si="8"/>
        <v>0</v>
      </c>
      <c r="T67" s="91"/>
      <c r="U67" s="73"/>
      <c r="V67" s="7"/>
      <c r="W67" s="373"/>
      <c r="X67" s="373"/>
      <c r="Y67" s="81"/>
      <c r="Z67" s="81"/>
      <c r="AA67" s="373"/>
      <c r="AB67" s="373"/>
      <c r="AC67" s="75"/>
      <c r="AD67" s="75"/>
      <c r="AE67" s="373"/>
      <c r="AF67" s="373"/>
      <c r="AG67" s="81"/>
      <c r="AH67" s="81"/>
      <c r="AI67" s="373"/>
      <c r="AJ67" s="373"/>
      <c r="AK67" s="77"/>
      <c r="AL67" s="36"/>
      <c r="AM67" s="104" t="s">
        <v>43</v>
      </c>
      <c r="AN67" s="100" t="s">
        <v>132</v>
      </c>
      <c r="AO67" s="105">
        <f t="shared" si="9"/>
        <v>0</v>
      </c>
      <c r="AP67" s="105">
        <f t="shared" si="10"/>
        <v>0</v>
      </c>
    </row>
    <row r="68" spans="1:42" ht="12" customHeight="1" x14ac:dyDescent="0.25">
      <c r="A68" s="349"/>
      <c r="B68" s="73"/>
      <c r="C68" s="36"/>
      <c r="D68" s="37" t="s">
        <v>45</v>
      </c>
      <c r="E68" s="100" t="s">
        <v>349</v>
      </c>
      <c r="F68" s="101"/>
      <c r="G68" s="102">
        <f t="shared" si="5"/>
        <v>0</v>
      </c>
      <c r="H68" s="73"/>
      <c r="I68" s="36"/>
      <c r="J68" s="37" t="s">
        <v>45</v>
      </c>
      <c r="K68" s="100" t="s">
        <v>349</v>
      </c>
      <c r="L68" s="86">
        <f t="shared" si="6"/>
        <v>0</v>
      </c>
      <c r="M68" s="103">
        <f t="shared" si="7"/>
        <v>0</v>
      </c>
      <c r="N68" s="73"/>
      <c r="O68" s="36"/>
      <c r="P68" s="104" t="s">
        <v>45</v>
      </c>
      <c r="Q68" s="100" t="s">
        <v>134</v>
      </c>
      <c r="R68" s="86"/>
      <c r="S68" s="90">
        <f t="shared" si="8"/>
        <v>0</v>
      </c>
      <c r="T68" s="91"/>
      <c r="U68" s="73"/>
      <c r="V68" s="7"/>
      <c r="W68" s="92"/>
      <c r="X68" s="93"/>
      <c r="Y68" s="94"/>
      <c r="Z68" s="97"/>
      <c r="AA68" s="95"/>
      <c r="AB68" s="96"/>
      <c r="AC68" s="75"/>
      <c r="AD68" s="75"/>
      <c r="AE68" s="92"/>
      <c r="AF68" s="93"/>
      <c r="AG68" s="94"/>
      <c r="AH68" s="97"/>
      <c r="AI68" s="95"/>
      <c r="AJ68" s="96"/>
      <c r="AK68" s="77"/>
      <c r="AL68" s="36"/>
      <c r="AM68" s="104" t="s">
        <v>45</v>
      </c>
      <c r="AN68" s="100" t="s">
        <v>134</v>
      </c>
      <c r="AO68" s="105">
        <f t="shared" si="9"/>
        <v>0</v>
      </c>
      <c r="AP68" s="105">
        <f t="shared" si="10"/>
        <v>0</v>
      </c>
    </row>
    <row r="69" spans="1:42" ht="12" customHeight="1" x14ac:dyDescent="0.25">
      <c r="A69" s="349"/>
      <c r="B69" s="73"/>
      <c r="C69" s="36"/>
      <c r="D69" s="37" t="s">
        <v>47</v>
      </c>
      <c r="E69" s="100" t="s">
        <v>350</v>
      </c>
      <c r="F69" s="101"/>
      <c r="G69" s="102">
        <f t="shared" si="5"/>
        <v>0</v>
      </c>
      <c r="H69" s="73"/>
      <c r="I69" s="36"/>
      <c r="J69" s="37" t="s">
        <v>47</v>
      </c>
      <c r="K69" s="100" t="s">
        <v>350</v>
      </c>
      <c r="L69" s="86">
        <f t="shared" si="6"/>
        <v>0</v>
      </c>
      <c r="M69" s="103">
        <f t="shared" si="7"/>
        <v>0</v>
      </c>
      <c r="N69" s="73"/>
      <c r="O69" s="36"/>
      <c r="P69" s="104" t="s">
        <v>47</v>
      </c>
      <c r="Q69" s="100" t="s">
        <v>136</v>
      </c>
      <c r="R69" s="86"/>
      <c r="S69" s="90">
        <f t="shared" si="8"/>
        <v>0</v>
      </c>
      <c r="T69" s="91"/>
      <c r="U69" s="73"/>
      <c r="V69" s="7"/>
      <c r="W69" s="92"/>
      <c r="X69" s="93"/>
      <c r="Y69" s="94"/>
      <c r="Z69" s="97"/>
      <c r="AA69" s="95"/>
      <c r="AB69" s="96"/>
      <c r="AC69" s="75"/>
      <c r="AD69" s="75"/>
      <c r="AE69" s="92"/>
      <c r="AF69" s="93"/>
      <c r="AG69" s="94"/>
      <c r="AH69" s="97"/>
      <c r="AI69" s="95"/>
      <c r="AJ69" s="96"/>
      <c r="AK69" s="77"/>
      <c r="AL69" s="36"/>
      <c r="AM69" s="104" t="s">
        <v>47</v>
      </c>
      <c r="AN69" s="100" t="s">
        <v>136</v>
      </c>
      <c r="AO69" s="105">
        <f t="shared" si="9"/>
        <v>0</v>
      </c>
      <c r="AP69" s="105">
        <f t="shared" si="10"/>
        <v>0</v>
      </c>
    </row>
    <row r="70" spans="1:42" ht="12" customHeight="1" x14ac:dyDescent="0.25">
      <c r="A70" s="349"/>
      <c r="B70" s="73"/>
      <c r="C70" s="36"/>
      <c r="D70" s="37" t="s">
        <v>49</v>
      </c>
      <c r="E70" s="100" t="s">
        <v>351</v>
      </c>
      <c r="F70" s="101"/>
      <c r="G70" s="102">
        <f t="shared" si="5"/>
        <v>0</v>
      </c>
      <c r="H70" s="73"/>
      <c r="I70" s="36"/>
      <c r="J70" s="37" t="s">
        <v>49</v>
      </c>
      <c r="K70" s="100" t="s">
        <v>351</v>
      </c>
      <c r="L70" s="86">
        <f t="shared" si="6"/>
        <v>0</v>
      </c>
      <c r="M70" s="103">
        <f t="shared" si="7"/>
        <v>0</v>
      </c>
      <c r="N70" s="73"/>
      <c r="O70" s="36"/>
      <c r="P70" s="104" t="s">
        <v>49</v>
      </c>
      <c r="Q70" s="100" t="s">
        <v>138</v>
      </c>
      <c r="R70" s="86"/>
      <c r="S70" s="90">
        <f t="shared" si="8"/>
        <v>0</v>
      </c>
      <c r="T70" s="91"/>
      <c r="U70" s="73"/>
      <c r="V70" s="7"/>
      <c r="W70" s="92"/>
      <c r="X70" s="93"/>
      <c r="Y70" s="94"/>
      <c r="Z70" s="97"/>
      <c r="AA70" s="95"/>
      <c r="AB70" s="96"/>
      <c r="AC70" s="75"/>
      <c r="AD70" s="75"/>
      <c r="AE70" s="92"/>
      <c r="AF70" s="93"/>
      <c r="AG70" s="94"/>
      <c r="AH70" s="97"/>
      <c r="AI70" s="95"/>
      <c r="AJ70" s="96"/>
      <c r="AK70" s="77"/>
      <c r="AL70" s="36"/>
      <c r="AM70" s="104" t="s">
        <v>49</v>
      </c>
      <c r="AN70" s="100" t="s">
        <v>138</v>
      </c>
      <c r="AO70" s="105">
        <f t="shared" si="9"/>
        <v>0</v>
      </c>
      <c r="AP70" s="105">
        <f t="shared" si="10"/>
        <v>0</v>
      </c>
    </row>
    <row r="71" spans="1:42" ht="15" x14ac:dyDescent="0.25">
      <c r="A71" s="349"/>
      <c r="B71" s="73"/>
      <c r="C71" s="36"/>
      <c r="D71" s="37" t="s">
        <v>51</v>
      </c>
      <c r="E71" s="100" t="s">
        <v>357</v>
      </c>
      <c r="F71" s="101"/>
      <c r="G71" s="102">
        <f t="shared" si="5"/>
        <v>0</v>
      </c>
      <c r="H71" s="73"/>
      <c r="I71" s="36"/>
      <c r="J71" s="37" t="s">
        <v>51</v>
      </c>
      <c r="K71" s="100" t="s">
        <v>357</v>
      </c>
      <c r="L71" s="86">
        <f t="shared" si="6"/>
        <v>0</v>
      </c>
      <c r="M71" s="103">
        <f t="shared" si="7"/>
        <v>0</v>
      </c>
      <c r="N71" s="73"/>
      <c r="O71" s="36"/>
      <c r="P71" s="104" t="s">
        <v>51</v>
      </c>
      <c r="Q71" s="100" t="s">
        <v>140</v>
      </c>
      <c r="R71" s="86"/>
      <c r="S71" s="90">
        <f t="shared" si="8"/>
        <v>0</v>
      </c>
      <c r="T71" s="91"/>
      <c r="U71" s="73"/>
      <c r="V71" s="7"/>
      <c r="W71" s="92"/>
      <c r="X71" s="93"/>
      <c r="Y71" s="94"/>
      <c r="Z71" s="97"/>
      <c r="AA71" s="95"/>
      <c r="AB71" s="96"/>
      <c r="AC71" s="75"/>
      <c r="AD71" s="75"/>
      <c r="AE71" s="92"/>
      <c r="AF71" s="93"/>
      <c r="AG71" s="94"/>
      <c r="AH71" s="97"/>
      <c r="AI71" s="95"/>
      <c r="AJ71" s="96"/>
      <c r="AK71" s="77"/>
      <c r="AL71" s="36"/>
      <c r="AM71" s="104" t="s">
        <v>51</v>
      </c>
      <c r="AN71" s="100" t="s">
        <v>140</v>
      </c>
      <c r="AO71" s="105">
        <f t="shared" si="9"/>
        <v>0</v>
      </c>
      <c r="AP71" s="105">
        <f t="shared" si="10"/>
        <v>0</v>
      </c>
    </row>
    <row r="72" spans="1:42" ht="12" customHeight="1" x14ac:dyDescent="0.25">
      <c r="A72" s="349"/>
      <c r="B72" s="73"/>
      <c r="C72" s="36"/>
      <c r="D72" s="37" t="s">
        <v>53</v>
      </c>
      <c r="E72" s="100" t="s">
        <v>356</v>
      </c>
      <c r="F72" s="101"/>
      <c r="G72" s="102">
        <f t="shared" si="5"/>
        <v>0</v>
      </c>
      <c r="H72" s="73"/>
      <c r="I72" s="36"/>
      <c r="J72" s="37" t="s">
        <v>53</v>
      </c>
      <c r="K72" s="100" t="s">
        <v>356</v>
      </c>
      <c r="L72" s="86">
        <f t="shared" si="6"/>
        <v>0</v>
      </c>
      <c r="M72" s="103">
        <f t="shared" si="7"/>
        <v>0</v>
      </c>
      <c r="N72" s="73"/>
      <c r="O72" s="36"/>
      <c r="P72" s="104" t="s">
        <v>53</v>
      </c>
      <c r="Q72" s="100" t="s">
        <v>142</v>
      </c>
      <c r="R72" s="86"/>
      <c r="S72" s="90">
        <f t="shared" si="8"/>
        <v>0</v>
      </c>
      <c r="T72" s="91"/>
      <c r="U72" s="73"/>
      <c r="V72" s="7"/>
      <c r="W72" s="92"/>
      <c r="X72" s="106"/>
      <c r="Y72" s="94"/>
      <c r="Z72" s="97"/>
      <c r="AA72" s="95"/>
      <c r="AB72" s="96"/>
      <c r="AC72" s="75"/>
      <c r="AD72" s="75"/>
      <c r="AE72" s="92"/>
      <c r="AF72" s="106"/>
      <c r="AG72" s="94"/>
      <c r="AH72" s="97"/>
      <c r="AI72" s="95"/>
      <c r="AJ72" s="96"/>
      <c r="AK72" s="77"/>
      <c r="AL72" s="36"/>
      <c r="AM72" s="104" t="s">
        <v>53</v>
      </c>
      <c r="AN72" s="100" t="s">
        <v>142</v>
      </c>
      <c r="AO72" s="105">
        <f t="shared" si="9"/>
        <v>0</v>
      </c>
      <c r="AP72" s="105">
        <f t="shared" si="10"/>
        <v>0</v>
      </c>
    </row>
    <row r="73" spans="1:42" ht="12" customHeight="1" x14ac:dyDescent="0.25">
      <c r="A73" s="349"/>
      <c r="B73" s="73"/>
      <c r="C73" s="36"/>
      <c r="D73" s="37" t="s">
        <v>55</v>
      </c>
      <c r="E73" s="100" t="s">
        <v>358</v>
      </c>
      <c r="F73" s="101"/>
      <c r="G73" s="102">
        <f t="shared" si="5"/>
        <v>0</v>
      </c>
      <c r="H73" s="73"/>
      <c r="I73" s="36"/>
      <c r="J73" s="37" t="s">
        <v>55</v>
      </c>
      <c r="K73" s="100" t="s">
        <v>358</v>
      </c>
      <c r="L73" s="86">
        <f t="shared" si="6"/>
        <v>0</v>
      </c>
      <c r="M73" s="103">
        <f t="shared" si="7"/>
        <v>0</v>
      </c>
      <c r="N73" s="73"/>
      <c r="O73" s="36"/>
      <c r="P73" s="104" t="s">
        <v>55</v>
      </c>
      <c r="Q73" s="100" t="s">
        <v>144</v>
      </c>
      <c r="R73" s="86"/>
      <c r="S73" s="90">
        <f t="shared" si="8"/>
        <v>0</v>
      </c>
      <c r="T73" s="91"/>
      <c r="U73" s="73"/>
      <c r="V73" s="7"/>
      <c r="W73" s="92"/>
      <c r="X73" s="106"/>
      <c r="Y73" s="94"/>
      <c r="Z73" s="97"/>
      <c r="AA73" s="95"/>
      <c r="AB73" s="96"/>
      <c r="AC73" s="75"/>
      <c r="AD73" s="75"/>
      <c r="AE73" s="92"/>
      <c r="AF73" s="106"/>
      <c r="AG73" s="94"/>
      <c r="AH73" s="97"/>
      <c r="AI73" s="95"/>
      <c r="AJ73" s="96"/>
      <c r="AK73" s="77"/>
      <c r="AL73" s="36"/>
      <c r="AM73" s="104" t="s">
        <v>55</v>
      </c>
      <c r="AN73" s="100" t="s">
        <v>144</v>
      </c>
      <c r="AO73" s="105">
        <f t="shared" si="9"/>
        <v>0</v>
      </c>
      <c r="AP73" s="105">
        <f t="shared" si="10"/>
        <v>0</v>
      </c>
    </row>
    <row r="74" spans="1:42" ht="13.5" customHeight="1" x14ac:dyDescent="0.25">
      <c r="A74" s="349"/>
      <c r="B74" s="73"/>
      <c r="C74" s="36"/>
      <c r="D74" s="37" t="s">
        <v>57</v>
      </c>
      <c r="E74" s="100" t="s">
        <v>359</v>
      </c>
      <c r="F74" s="101"/>
      <c r="G74" s="102">
        <f t="shared" si="5"/>
        <v>0</v>
      </c>
      <c r="H74" s="73"/>
      <c r="I74" s="36"/>
      <c r="J74" s="37" t="s">
        <v>57</v>
      </c>
      <c r="K74" s="100" t="s">
        <v>359</v>
      </c>
      <c r="L74" s="86">
        <f t="shared" si="6"/>
        <v>0</v>
      </c>
      <c r="M74" s="103">
        <f t="shared" si="7"/>
        <v>0</v>
      </c>
      <c r="N74" s="73"/>
      <c r="O74" s="36"/>
      <c r="P74" s="104" t="s">
        <v>57</v>
      </c>
      <c r="Q74" s="100" t="s">
        <v>146</v>
      </c>
      <c r="R74" s="86"/>
      <c r="S74" s="90">
        <f t="shared" si="8"/>
        <v>0</v>
      </c>
      <c r="T74" s="91"/>
      <c r="U74" s="73"/>
      <c r="V74" s="7"/>
      <c r="W74" s="92"/>
      <c r="X74" s="106"/>
      <c r="Y74" s="94"/>
      <c r="Z74" s="97"/>
      <c r="AA74" s="95"/>
      <c r="AB74" s="96"/>
      <c r="AC74" s="75"/>
      <c r="AD74" s="75"/>
      <c r="AE74" s="92"/>
      <c r="AF74" s="106"/>
      <c r="AG74" s="94"/>
      <c r="AH74" s="97"/>
      <c r="AI74" s="95"/>
      <c r="AJ74" s="96"/>
      <c r="AK74" s="77"/>
      <c r="AL74" s="36"/>
      <c r="AM74" s="104" t="s">
        <v>57</v>
      </c>
      <c r="AN74" s="100" t="s">
        <v>146</v>
      </c>
      <c r="AO74" s="105">
        <f t="shared" si="9"/>
        <v>0</v>
      </c>
      <c r="AP74" s="105">
        <f t="shared" si="10"/>
        <v>0</v>
      </c>
    </row>
    <row r="75" spans="1:42" ht="12" customHeight="1" x14ac:dyDescent="0.25">
      <c r="A75" s="349"/>
      <c r="B75" s="73"/>
      <c r="C75" s="36"/>
      <c r="D75" s="37" t="s">
        <v>59</v>
      </c>
      <c r="E75" s="100" t="s">
        <v>360</v>
      </c>
      <c r="F75" s="101"/>
      <c r="G75" s="102">
        <f t="shared" si="5"/>
        <v>0</v>
      </c>
      <c r="H75" s="73"/>
      <c r="I75" s="36"/>
      <c r="J75" s="37" t="s">
        <v>59</v>
      </c>
      <c r="K75" s="100" t="s">
        <v>360</v>
      </c>
      <c r="L75" s="86">
        <f t="shared" si="6"/>
        <v>0</v>
      </c>
      <c r="M75" s="103">
        <f t="shared" si="7"/>
        <v>0</v>
      </c>
      <c r="N75" s="73"/>
      <c r="O75" s="36"/>
      <c r="P75" s="104" t="s">
        <v>59</v>
      </c>
      <c r="Q75" s="100" t="s">
        <v>148</v>
      </c>
      <c r="R75" s="86"/>
      <c r="S75" s="90">
        <f t="shared" si="8"/>
        <v>0</v>
      </c>
      <c r="T75" s="91"/>
      <c r="U75" s="73"/>
      <c r="V75" s="7"/>
      <c r="W75" s="92"/>
      <c r="X75" s="106"/>
      <c r="Y75" s="94"/>
      <c r="Z75" s="97"/>
      <c r="AA75" s="95"/>
      <c r="AB75" s="96"/>
      <c r="AC75" s="75"/>
      <c r="AD75" s="75"/>
      <c r="AE75" s="92"/>
      <c r="AF75" s="106"/>
      <c r="AG75" s="94"/>
      <c r="AH75" s="97"/>
      <c r="AI75" s="95"/>
      <c r="AJ75" s="96"/>
      <c r="AK75" s="77"/>
      <c r="AL75" s="36"/>
      <c r="AM75" s="104" t="s">
        <v>59</v>
      </c>
      <c r="AN75" s="100" t="s">
        <v>148</v>
      </c>
      <c r="AO75" s="105">
        <f t="shared" si="9"/>
        <v>0</v>
      </c>
      <c r="AP75" s="105">
        <f t="shared" si="10"/>
        <v>0</v>
      </c>
    </row>
    <row r="76" spans="1:42" ht="12" customHeight="1" x14ac:dyDescent="0.2">
      <c r="A76" s="349"/>
      <c r="B76" s="73"/>
      <c r="C76" s="36"/>
      <c r="D76" s="37" t="s">
        <v>61</v>
      </c>
      <c r="E76" s="100" t="s">
        <v>361</v>
      </c>
      <c r="F76" s="101"/>
      <c r="G76" s="102">
        <f t="shared" si="5"/>
        <v>0</v>
      </c>
      <c r="H76" s="73"/>
      <c r="I76" s="36"/>
      <c r="J76" s="37" t="s">
        <v>61</v>
      </c>
      <c r="K76" s="100" t="s">
        <v>361</v>
      </c>
      <c r="L76" s="86">
        <f t="shared" si="6"/>
        <v>0</v>
      </c>
      <c r="M76" s="103">
        <f t="shared" si="7"/>
        <v>0</v>
      </c>
      <c r="N76" s="73"/>
      <c r="O76" s="36"/>
      <c r="P76" s="104" t="s">
        <v>61</v>
      </c>
      <c r="Q76" s="100" t="s">
        <v>150</v>
      </c>
      <c r="R76" s="86"/>
      <c r="S76" s="90">
        <f t="shared" si="8"/>
        <v>0</v>
      </c>
      <c r="T76" s="91"/>
      <c r="U76" s="73"/>
      <c r="V76" s="7"/>
      <c r="W76" s="107"/>
      <c r="X76" s="108"/>
      <c r="Y76" s="108"/>
      <c r="Z76" s="108"/>
      <c r="AA76" s="109"/>
      <c r="AB76" s="110"/>
      <c r="AC76" s="75"/>
      <c r="AD76" s="75"/>
      <c r="AE76" s="107"/>
      <c r="AF76" s="108"/>
      <c r="AG76" s="108"/>
      <c r="AH76" s="108"/>
      <c r="AI76" s="109"/>
      <c r="AJ76" s="111"/>
      <c r="AK76" s="77"/>
      <c r="AL76" s="36"/>
      <c r="AM76" s="104" t="s">
        <v>61</v>
      </c>
      <c r="AN76" s="100" t="s">
        <v>150</v>
      </c>
      <c r="AO76" s="105">
        <f t="shared" si="9"/>
        <v>0</v>
      </c>
      <c r="AP76" s="105">
        <f t="shared" si="10"/>
        <v>0</v>
      </c>
    </row>
    <row r="77" spans="1:42" ht="12" customHeight="1" x14ac:dyDescent="0.2">
      <c r="A77" s="349"/>
      <c r="B77" s="73"/>
      <c r="C77" s="36"/>
      <c r="D77" s="37" t="s">
        <v>63</v>
      </c>
      <c r="E77" s="100" t="s">
        <v>362</v>
      </c>
      <c r="F77" s="101"/>
      <c r="G77" s="102">
        <f t="shared" si="5"/>
        <v>0</v>
      </c>
      <c r="H77" s="73"/>
      <c r="I77" s="36"/>
      <c r="J77" s="37" t="s">
        <v>63</v>
      </c>
      <c r="K77" s="100" t="s">
        <v>362</v>
      </c>
      <c r="L77" s="86">
        <f t="shared" si="6"/>
        <v>0</v>
      </c>
      <c r="M77" s="103">
        <f t="shared" si="7"/>
        <v>0</v>
      </c>
      <c r="N77" s="73"/>
      <c r="O77" s="36"/>
      <c r="P77" s="104" t="s">
        <v>63</v>
      </c>
      <c r="Q77" s="100" t="s">
        <v>152</v>
      </c>
      <c r="R77" s="86"/>
      <c r="S77" s="90">
        <f t="shared" si="8"/>
        <v>0</v>
      </c>
      <c r="T77" s="91"/>
      <c r="U77" s="73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7"/>
      <c r="AL77" s="36"/>
      <c r="AM77" s="104" t="s">
        <v>63</v>
      </c>
      <c r="AN77" s="100" t="s">
        <v>152</v>
      </c>
      <c r="AO77" s="105">
        <f t="shared" si="9"/>
        <v>0</v>
      </c>
      <c r="AP77" s="105">
        <f t="shared" si="10"/>
        <v>0</v>
      </c>
    </row>
    <row r="78" spans="1:42" ht="12" customHeight="1" x14ac:dyDescent="0.2">
      <c r="A78" s="349"/>
      <c r="B78" s="73"/>
      <c r="C78" s="36"/>
      <c r="D78" s="37" t="s">
        <v>65</v>
      </c>
      <c r="E78" s="100" t="s">
        <v>363</v>
      </c>
      <c r="F78" s="101"/>
      <c r="G78" s="102">
        <f t="shared" si="5"/>
        <v>0</v>
      </c>
      <c r="H78" s="73"/>
      <c r="I78" s="36"/>
      <c r="J78" s="37" t="s">
        <v>65</v>
      </c>
      <c r="K78" s="100" t="s">
        <v>363</v>
      </c>
      <c r="L78" s="86">
        <f t="shared" si="6"/>
        <v>0</v>
      </c>
      <c r="M78" s="103">
        <f t="shared" si="7"/>
        <v>0</v>
      </c>
      <c r="N78" s="73"/>
      <c r="O78" s="36"/>
      <c r="P78" s="104" t="s">
        <v>65</v>
      </c>
      <c r="Q78" s="100" t="s">
        <v>154</v>
      </c>
      <c r="R78" s="86"/>
      <c r="S78" s="90">
        <f t="shared" si="8"/>
        <v>0</v>
      </c>
      <c r="T78" s="91"/>
      <c r="U78" s="73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7"/>
      <c r="AL78" s="36"/>
      <c r="AM78" s="104" t="s">
        <v>65</v>
      </c>
      <c r="AN78" s="100" t="s">
        <v>154</v>
      </c>
      <c r="AO78" s="105">
        <f t="shared" si="9"/>
        <v>0</v>
      </c>
      <c r="AP78" s="105">
        <f t="shared" si="10"/>
        <v>0</v>
      </c>
    </row>
    <row r="79" spans="1:42" ht="12" customHeight="1" x14ac:dyDescent="0.2">
      <c r="A79" s="349"/>
      <c r="B79" s="73"/>
      <c r="C79" s="36"/>
      <c r="D79" s="37" t="s">
        <v>67</v>
      </c>
      <c r="E79" s="100" t="s">
        <v>364</v>
      </c>
      <c r="F79" s="101"/>
      <c r="G79" s="102">
        <f t="shared" si="5"/>
        <v>0</v>
      </c>
      <c r="H79" s="73"/>
      <c r="I79" s="36"/>
      <c r="J79" s="37" t="s">
        <v>67</v>
      </c>
      <c r="K79" s="100" t="s">
        <v>364</v>
      </c>
      <c r="L79" s="86">
        <f t="shared" si="6"/>
        <v>0</v>
      </c>
      <c r="M79" s="103">
        <f t="shared" si="7"/>
        <v>0</v>
      </c>
      <c r="N79" s="73"/>
      <c r="O79" s="36"/>
      <c r="P79" s="104" t="s">
        <v>67</v>
      </c>
      <c r="Q79" s="100" t="s">
        <v>156</v>
      </c>
      <c r="R79" s="86"/>
      <c r="S79" s="90">
        <f t="shared" si="8"/>
        <v>0</v>
      </c>
      <c r="T79" s="91"/>
      <c r="U79" s="73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7"/>
      <c r="AL79" s="36"/>
      <c r="AM79" s="104" t="s">
        <v>67</v>
      </c>
      <c r="AN79" s="100" t="s">
        <v>156</v>
      </c>
      <c r="AO79" s="105">
        <f t="shared" si="9"/>
        <v>0</v>
      </c>
      <c r="AP79" s="105">
        <f t="shared" si="10"/>
        <v>0</v>
      </c>
    </row>
    <row r="80" spans="1:42" ht="12" customHeight="1" x14ac:dyDescent="0.2">
      <c r="A80" s="349"/>
      <c r="B80" s="73"/>
      <c r="C80" s="36"/>
      <c r="D80" s="37" t="s">
        <v>69</v>
      </c>
      <c r="E80" s="100" t="s">
        <v>365</v>
      </c>
      <c r="F80" s="101"/>
      <c r="G80" s="102">
        <f t="shared" si="5"/>
        <v>0</v>
      </c>
      <c r="H80" s="73"/>
      <c r="I80" s="36"/>
      <c r="J80" s="37" t="s">
        <v>69</v>
      </c>
      <c r="K80" s="100" t="s">
        <v>365</v>
      </c>
      <c r="L80" s="86">
        <f t="shared" si="6"/>
        <v>0</v>
      </c>
      <c r="M80" s="103">
        <f t="shared" si="7"/>
        <v>0</v>
      </c>
      <c r="N80" s="73"/>
      <c r="O80" s="36"/>
      <c r="P80" s="104" t="s">
        <v>69</v>
      </c>
      <c r="Q80" s="100" t="s">
        <v>158</v>
      </c>
      <c r="R80" s="86"/>
      <c r="S80" s="90">
        <f t="shared" si="8"/>
        <v>0</v>
      </c>
      <c r="T80" s="91"/>
      <c r="U80" s="73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7"/>
      <c r="AL80" s="36"/>
      <c r="AM80" s="104" t="s">
        <v>69</v>
      </c>
      <c r="AN80" s="100" t="s">
        <v>158</v>
      </c>
      <c r="AO80" s="105">
        <f t="shared" si="9"/>
        <v>0</v>
      </c>
      <c r="AP80" s="105">
        <f t="shared" si="10"/>
        <v>0</v>
      </c>
    </row>
    <row r="81" spans="1:42" ht="12" customHeight="1" x14ac:dyDescent="0.2">
      <c r="A81" s="349"/>
      <c r="B81" s="73"/>
      <c r="C81" s="36"/>
      <c r="D81" s="37" t="s">
        <v>71</v>
      </c>
      <c r="E81" s="100" t="s">
        <v>368</v>
      </c>
      <c r="F81" s="101"/>
      <c r="G81" s="102">
        <f t="shared" si="5"/>
        <v>0</v>
      </c>
      <c r="H81" s="73"/>
      <c r="I81" s="36"/>
      <c r="J81" s="37" t="s">
        <v>71</v>
      </c>
      <c r="K81" s="100" t="s">
        <v>368</v>
      </c>
      <c r="L81" s="86">
        <f t="shared" si="6"/>
        <v>0</v>
      </c>
      <c r="M81" s="103">
        <f t="shared" si="7"/>
        <v>0</v>
      </c>
      <c r="N81" s="73"/>
      <c r="O81" s="36"/>
      <c r="P81" s="104" t="s">
        <v>71</v>
      </c>
      <c r="Q81" s="100" t="s">
        <v>160</v>
      </c>
      <c r="R81" s="86"/>
      <c r="S81" s="90">
        <f t="shared" si="8"/>
        <v>0</v>
      </c>
      <c r="T81" s="91"/>
      <c r="U81" s="73"/>
      <c r="V81" s="7"/>
      <c r="W81" s="354"/>
      <c r="X81" s="354"/>
      <c r="Y81" s="354"/>
      <c r="Z81" s="354"/>
      <c r="AA81" s="354"/>
      <c r="AB81" s="354"/>
      <c r="AC81" s="7"/>
      <c r="AD81" s="7"/>
      <c r="AE81" s="354"/>
      <c r="AF81" s="354"/>
      <c r="AG81" s="354"/>
      <c r="AH81" s="354"/>
      <c r="AI81" s="354"/>
      <c r="AJ81" s="354"/>
      <c r="AK81" s="77"/>
      <c r="AL81" s="36"/>
      <c r="AM81" s="104" t="s">
        <v>71</v>
      </c>
      <c r="AN81" s="100" t="s">
        <v>160</v>
      </c>
      <c r="AO81" s="105">
        <f t="shared" si="9"/>
        <v>0</v>
      </c>
      <c r="AP81" s="105">
        <f t="shared" si="10"/>
        <v>0</v>
      </c>
    </row>
    <row r="82" spans="1:42" ht="12" customHeight="1" x14ac:dyDescent="0.2">
      <c r="A82" s="349"/>
      <c r="B82" s="73"/>
      <c r="C82" s="36"/>
      <c r="D82" s="37" t="s">
        <v>73</v>
      </c>
      <c r="E82" s="100" t="s">
        <v>369</v>
      </c>
      <c r="F82" s="101"/>
      <c r="G82" s="102">
        <f t="shared" si="5"/>
        <v>0</v>
      </c>
      <c r="H82" s="73"/>
      <c r="I82" s="36"/>
      <c r="J82" s="37" t="s">
        <v>73</v>
      </c>
      <c r="K82" s="100" t="s">
        <v>369</v>
      </c>
      <c r="L82" s="86">
        <f t="shared" si="6"/>
        <v>0</v>
      </c>
      <c r="M82" s="103">
        <f t="shared" si="7"/>
        <v>0</v>
      </c>
      <c r="N82" s="73"/>
      <c r="O82" s="36"/>
      <c r="P82" s="104" t="s">
        <v>73</v>
      </c>
      <c r="Q82" s="100" t="s">
        <v>162</v>
      </c>
      <c r="R82" s="86"/>
      <c r="S82" s="90">
        <f t="shared" si="8"/>
        <v>0</v>
      </c>
      <c r="T82" s="91"/>
      <c r="U82" s="73"/>
      <c r="V82" s="7"/>
      <c r="W82" s="29"/>
      <c r="X82" s="29"/>
      <c r="Y82" s="29"/>
      <c r="Z82" s="29"/>
      <c r="AA82" s="29"/>
      <c r="AB82" s="29"/>
      <c r="AC82" s="7"/>
      <c r="AD82" s="7"/>
      <c r="AE82" s="29"/>
      <c r="AF82" s="29"/>
      <c r="AG82" s="29"/>
      <c r="AH82" s="29"/>
      <c r="AI82" s="29"/>
      <c r="AJ82" s="29"/>
      <c r="AK82" s="77"/>
      <c r="AL82" s="36"/>
      <c r="AM82" s="104" t="s">
        <v>73</v>
      </c>
      <c r="AN82" s="100" t="s">
        <v>162</v>
      </c>
      <c r="AO82" s="105">
        <f t="shared" si="9"/>
        <v>0</v>
      </c>
      <c r="AP82" s="105">
        <f t="shared" si="10"/>
        <v>0</v>
      </c>
    </row>
    <row r="83" spans="1:42" ht="12" customHeight="1" x14ac:dyDescent="0.25">
      <c r="A83" s="349"/>
      <c r="B83" s="73"/>
      <c r="C83" s="36"/>
      <c r="D83" s="37" t="s">
        <v>75</v>
      </c>
      <c r="E83" s="100" t="s">
        <v>370</v>
      </c>
      <c r="F83" s="101"/>
      <c r="G83" s="102">
        <f t="shared" si="5"/>
        <v>0</v>
      </c>
      <c r="H83" s="73"/>
      <c r="I83" s="36"/>
      <c r="J83" s="37" t="s">
        <v>75</v>
      </c>
      <c r="K83" s="100" t="s">
        <v>370</v>
      </c>
      <c r="L83" s="86">
        <f t="shared" si="6"/>
        <v>0</v>
      </c>
      <c r="M83" s="103">
        <f t="shared" si="7"/>
        <v>0</v>
      </c>
      <c r="N83" s="73"/>
      <c r="O83" s="36"/>
      <c r="P83" s="104" t="s">
        <v>75</v>
      </c>
      <c r="Q83" s="100" t="s">
        <v>164</v>
      </c>
      <c r="R83" s="86"/>
      <c r="S83" s="90">
        <f t="shared" si="8"/>
        <v>0</v>
      </c>
      <c r="T83" s="91"/>
      <c r="U83" s="73"/>
      <c r="V83" s="7"/>
      <c r="W83" s="44"/>
      <c r="X83" s="45"/>
      <c r="Y83" s="45"/>
      <c r="Z83" s="112"/>
      <c r="AA83" s="19"/>
      <c r="AB83" s="21"/>
      <c r="AC83" s="113"/>
      <c r="AD83" s="7"/>
      <c r="AE83" s="44"/>
      <c r="AF83" s="45"/>
      <c r="AG83" s="45"/>
      <c r="AH83" s="112"/>
      <c r="AI83" s="19"/>
      <c r="AJ83" s="21"/>
      <c r="AK83" s="77"/>
      <c r="AL83" s="36"/>
      <c r="AM83" s="104" t="s">
        <v>75</v>
      </c>
      <c r="AN83" s="100" t="s">
        <v>164</v>
      </c>
      <c r="AO83" s="105">
        <f t="shared" si="9"/>
        <v>0</v>
      </c>
      <c r="AP83" s="105">
        <f t="shared" si="10"/>
        <v>0</v>
      </c>
    </row>
    <row r="84" spans="1:42" ht="12" customHeight="1" x14ac:dyDescent="0.25">
      <c r="A84" s="349"/>
      <c r="B84" s="73"/>
      <c r="C84" s="36"/>
      <c r="D84" s="37" t="s">
        <v>77</v>
      </c>
      <c r="E84" s="100" t="s">
        <v>371</v>
      </c>
      <c r="F84" s="101"/>
      <c r="G84" s="102">
        <f t="shared" si="5"/>
        <v>0</v>
      </c>
      <c r="H84" s="73"/>
      <c r="I84" s="36"/>
      <c r="J84" s="37" t="s">
        <v>77</v>
      </c>
      <c r="K84" s="100" t="s">
        <v>371</v>
      </c>
      <c r="L84" s="86">
        <f t="shared" si="6"/>
        <v>0</v>
      </c>
      <c r="M84" s="103">
        <f t="shared" si="7"/>
        <v>0</v>
      </c>
      <c r="N84" s="73"/>
      <c r="O84" s="36"/>
      <c r="P84" s="104" t="s">
        <v>77</v>
      </c>
      <c r="Q84" s="100" t="s">
        <v>166</v>
      </c>
      <c r="R84" s="86"/>
      <c r="S84" s="90">
        <f t="shared" si="8"/>
        <v>0</v>
      </c>
      <c r="T84" s="91"/>
      <c r="U84" s="73"/>
      <c r="V84" s="7"/>
      <c r="W84" s="44"/>
      <c r="X84" s="45"/>
      <c r="Y84" s="45"/>
      <c r="Z84" s="112"/>
      <c r="AA84" s="19"/>
      <c r="AB84" s="21"/>
      <c r="AC84" s="113"/>
      <c r="AD84" s="7"/>
      <c r="AE84" s="44"/>
      <c r="AF84" s="45"/>
      <c r="AG84" s="45"/>
      <c r="AH84" s="112"/>
      <c r="AI84" s="19"/>
      <c r="AJ84" s="21"/>
      <c r="AK84" s="77"/>
      <c r="AL84" s="36"/>
      <c r="AM84" s="104" t="s">
        <v>77</v>
      </c>
      <c r="AN84" s="100" t="s">
        <v>166</v>
      </c>
      <c r="AO84" s="105">
        <f t="shared" si="9"/>
        <v>0</v>
      </c>
      <c r="AP84" s="105">
        <f t="shared" si="10"/>
        <v>0</v>
      </c>
    </row>
    <row r="85" spans="1:42" ht="12" customHeight="1" x14ac:dyDescent="0.25">
      <c r="A85" s="349"/>
      <c r="B85" s="73"/>
      <c r="C85" s="36"/>
      <c r="D85" s="37" t="s">
        <v>79</v>
      </c>
      <c r="E85" s="100" t="s">
        <v>366</v>
      </c>
      <c r="F85" s="101"/>
      <c r="G85" s="102">
        <f t="shared" si="5"/>
        <v>0</v>
      </c>
      <c r="H85" s="73"/>
      <c r="I85" s="36"/>
      <c r="J85" s="37" t="s">
        <v>79</v>
      </c>
      <c r="K85" s="100" t="s">
        <v>366</v>
      </c>
      <c r="L85" s="86">
        <f t="shared" si="6"/>
        <v>0</v>
      </c>
      <c r="M85" s="103">
        <f t="shared" si="7"/>
        <v>0</v>
      </c>
      <c r="N85" s="73"/>
      <c r="O85" s="36"/>
      <c r="P85" s="104" t="s">
        <v>79</v>
      </c>
      <c r="Q85" s="100" t="s">
        <v>168</v>
      </c>
      <c r="R85" s="86"/>
      <c r="S85" s="90">
        <f t="shared" si="8"/>
        <v>0</v>
      </c>
      <c r="T85" s="91"/>
      <c r="U85" s="73"/>
      <c r="V85" s="7"/>
      <c r="W85" s="44"/>
      <c r="X85" s="45"/>
      <c r="Y85" s="45"/>
      <c r="Z85" s="112"/>
      <c r="AA85" s="19"/>
      <c r="AB85" s="21"/>
      <c r="AC85" s="113"/>
      <c r="AD85" s="7"/>
      <c r="AE85" s="44"/>
      <c r="AF85" s="45"/>
      <c r="AG85" s="45"/>
      <c r="AH85" s="112"/>
      <c r="AI85" s="19"/>
      <c r="AJ85" s="21"/>
      <c r="AK85" s="77"/>
      <c r="AL85" s="36"/>
      <c r="AM85" s="104" t="s">
        <v>79</v>
      </c>
      <c r="AN85" s="100" t="s">
        <v>168</v>
      </c>
      <c r="AO85" s="105">
        <f t="shared" si="9"/>
        <v>0</v>
      </c>
      <c r="AP85" s="105">
        <f t="shared" si="10"/>
        <v>0</v>
      </c>
    </row>
    <row r="86" spans="1:42" ht="12" customHeight="1" x14ac:dyDescent="0.25">
      <c r="A86" s="349"/>
      <c r="B86" s="73"/>
      <c r="C86" s="36"/>
      <c r="D86" s="37" t="s">
        <v>81</v>
      </c>
      <c r="E86" s="100" t="s">
        <v>372</v>
      </c>
      <c r="F86" s="101"/>
      <c r="G86" s="102">
        <f t="shared" si="5"/>
        <v>0</v>
      </c>
      <c r="H86" s="73"/>
      <c r="I86" s="36"/>
      <c r="J86" s="37" t="s">
        <v>81</v>
      </c>
      <c r="K86" s="100" t="s">
        <v>372</v>
      </c>
      <c r="L86" s="86">
        <f t="shared" si="6"/>
        <v>0</v>
      </c>
      <c r="M86" s="103">
        <f t="shared" si="7"/>
        <v>0</v>
      </c>
      <c r="N86" s="73"/>
      <c r="O86" s="36"/>
      <c r="P86" s="104" t="s">
        <v>81</v>
      </c>
      <c r="Q86" s="100" t="s">
        <v>170</v>
      </c>
      <c r="R86" s="86"/>
      <c r="S86" s="90">
        <f t="shared" si="8"/>
        <v>0</v>
      </c>
      <c r="T86" s="91"/>
      <c r="U86" s="73"/>
      <c r="V86" s="7"/>
      <c r="W86" s="44"/>
      <c r="X86" s="45"/>
      <c r="Y86" s="45"/>
      <c r="Z86" s="112"/>
      <c r="AA86" s="19"/>
      <c r="AB86" s="21"/>
      <c r="AC86" s="113"/>
      <c r="AD86" s="7"/>
      <c r="AE86" s="44"/>
      <c r="AF86" s="45"/>
      <c r="AG86" s="45"/>
      <c r="AH86" s="112"/>
      <c r="AI86" s="19"/>
      <c r="AJ86" s="21"/>
      <c r="AK86" s="77"/>
      <c r="AL86" s="36"/>
      <c r="AM86" s="104" t="s">
        <v>81</v>
      </c>
      <c r="AN86" s="100" t="s">
        <v>170</v>
      </c>
      <c r="AO86" s="105">
        <f t="shared" si="9"/>
        <v>0</v>
      </c>
      <c r="AP86" s="105">
        <f t="shared" si="10"/>
        <v>0</v>
      </c>
    </row>
    <row r="87" spans="1:42" ht="12" customHeight="1" x14ac:dyDescent="0.25">
      <c r="A87" s="349"/>
      <c r="B87" s="73"/>
      <c r="C87" s="36"/>
      <c r="D87" s="37" t="s">
        <v>83</v>
      </c>
      <c r="E87" s="100" t="s">
        <v>373</v>
      </c>
      <c r="F87" s="101"/>
      <c r="G87" s="102">
        <f t="shared" si="5"/>
        <v>0</v>
      </c>
      <c r="H87" s="73"/>
      <c r="I87" s="36"/>
      <c r="J87" s="37" t="s">
        <v>83</v>
      </c>
      <c r="K87" s="100" t="s">
        <v>373</v>
      </c>
      <c r="L87" s="86">
        <f t="shared" si="6"/>
        <v>0</v>
      </c>
      <c r="M87" s="103">
        <f t="shared" si="7"/>
        <v>0</v>
      </c>
      <c r="N87" s="73"/>
      <c r="O87" s="36"/>
      <c r="P87" s="104" t="s">
        <v>83</v>
      </c>
      <c r="Q87" s="100" t="s">
        <v>172</v>
      </c>
      <c r="R87" s="86"/>
      <c r="S87" s="90">
        <f t="shared" si="8"/>
        <v>0</v>
      </c>
      <c r="T87" s="91"/>
      <c r="U87" s="73"/>
      <c r="V87" s="7"/>
      <c r="W87" s="44"/>
      <c r="X87" s="48"/>
      <c r="Y87" s="45"/>
      <c r="Z87" s="112"/>
      <c r="AA87" s="19"/>
      <c r="AB87" s="21"/>
      <c r="AC87" s="113"/>
      <c r="AD87" s="7"/>
      <c r="AE87" s="44"/>
      <c r="AF87" s="48"/>
      <c r="AG87" s="45"/>
      <c r="AH87" s="112"/>
      <c r="AI87" s="19"/>
      <c r="AJ87" s="21"/>
      <c r="AK87" s="77"/>
      <c r="AL87" s="36"/>
      <c r="AM87" s="104" t="s">
        <v>83</v>
      </c>
      <c r="AN87" s="100" t="s">
        <v>172</v>
      </c>
      <c r="AO87" s="105">
        <f t="shared" si="9"/>
        <v>0</v>
      </c>
      <c r="AP87" s="105">
        <f t="shared" si="10"/>
        <v>0</v>
      </c>
    </row>
    <row r="88" spans="1:42" ht="15" x14ac:dyDescent="0.25">
      <c r="A88" s="349"/>
      <c r="B88" s="73"/>
      <c r="C88" s="36"/>
      <c r="D88" s="37" t="s">
        <v>85</v>
      </c>
      <c r="E88" s="100" t="s">
        <v>367</v>
      </c>
      <c r="F88" s="101"/>
      <c r="G88" s="102">
        <f t="shared" si="5"/>
        <v>0</v>
      </c>
      <c r="H88" s="73"/>
      <c r="I88" s="36"/>
      <c r="J88" s="37" t="s">
        <v>85</v>
      </c>
      <c r="K88" s="100" t="s">
        <v>367</v>
      </c>
      <c r="L88" s="86">
        <f t="shared" si="6"/>
        <v>0</v>
      </c>
      <c r="M88" s="103">
        <f t="shared" si="7"/>
        <v>0</v>
      </c>
      <c r="N88" s="73"/>
      <c r="O88" s="36"/>
      <c r="P88" s="104" t="s">
        <v>85</v>
      </c>
      <c r="Q88" s="100" t="s">
        <v>174</v>
      </c>
      <c r="R88" s="86"/>
      <c r="S88" s="90">
        <f t="shared" si="8"/>
        <v>0</v>
      </c>
      <c r="T88" s="91"/>
      <c r="U88" s="73"/>
      <c r="V88" s="7"/>
      <c r="W88" s="44"/>
      <c r="X88" s="48"/>
      <c r="Y88" s="45"/>
      <c r="Z88" s="112"/>
      <c r="AA88" s="19"/>
      <c r="AB88" s="21"/>
      <c r="AC88" s="113"/>
      <c r="AD88" s="7"/>
      <c r="AE88" s="44"/>
      <c r="AF88" s="48"/>
      <c r="AG88" s="45"/>
      <c r="AH88" s="112"/>
      <c r="AI88" s="19"/>
      <c r="AJ88" s="21"/>
      <c r="AK88" s="77"/>
      <c r="AL88" s="36"/>
      <c r="AM88" s="104" t="s">
        <v>85</v>
      </c>
      <c r="AN88" s="100" t="s">
        <v>174</v>
      </c>
      <c r="AO88" s="105">
        <f t="shared" si="9"/>
        <v>0</v>
      </c>
      <c r="AP88" s="105">
        <f t="shared" si="10"/>
        <v>0</v>
      </c>
    </row>
    <row r="89" spans="1:42" ht="15" x14ac:dyDescent="0.25">
      <c r="A89" s="349"/>
      <c r="B89" s="73"/>
      <c r="C89" s="36"/>
      <c r="D89" s="37" t="s">
        <v>303</v>
      </c>
      <c r="E89" s="100" t="s">
        <v>353</v>
      </c>
      <c r="F89" s="101"/>
      <c r="G89" s="102">
        <f t="shared" si="5"/>
        <v>0</v>
      </c>
      <c r="H89" s="73"/>
      <c r="I89" s="36"/>
      <c r="J89" s="37" t="s">
        <v>303</v>
      </c>
      <c r="K89" s="100" t="s">
        <v>353</v>
      </c>
      <c r="L89" s="86">
        <f t="shared" si="6"/>
        <v>0</v>
      </c>
      <c r="M89" s="103"/>
      <c r="N89" s="73"/>
      <c r="O89" s="36"/>
      <c r="P89" s="104" t="s">
        <v>303</v>
      </c>
      <c r="Q89" s="100" t="s">
        <v>307</v>
      </c>
      <c r="R89" s="86"/>
      <c r="S89" s="90">
        <f t="shared" si="8"/>
        <v>0</v>
      </c>
      <c r="T89" s="91"/>
      <c r="U89" s="73"/>
      <c r="V89" s="7"/>
      <c r="W89" s="44"/>
      <c r="X89" s="48"/>
      <c r="Y89" s="45"/>
      <c r="Z89" s="112"/>
      <c r="AA89" s="19"/>
      <c r="AB89" s="21"/>
      <c r="AC89" s="113"/>
      <c r="AD89" s="7"/>
      <c r="AE89" s="44"/>
      <c r="AF89" s="48"/>
      <c r="AG89" s="45"/>
      <c r="AH89" s="112"/>
      <c r="AI89" s="19"/>
      <c r="AJ89" s="21"/>
      <c r="AK89" s="77"/>
      <c r="AL89" s="36"/>
      <c r="AM89" s="104" t="s">
        <v>303</v>
      </c>
      <c r="AN89" s="100" t="str">
        <f>Q89</f>
        <v>Variabilný poplatok za krytie strát v distribučnej sieti NDS-V11</v>
      </c>
      <c r="AO89" s="105">
        <f>R89</f>
        <v>0</v>
      </c>
      <c r="AP89" s="105"/>
    </row>
    <row r="90" spans="1:42" ht="15" x14ac:dyDescent="0.25">
      <c r="A90" s="349"/>
      <c r="B90" s="73"/>
      <c r="C90" s="36"/>
      <c r="D90" s="37" t="s">
        <v>304</v>
      </c>
      <c r="E90" s="100" t="s">
        <v>354</v>
      </c>
      <c r="F90" s="101"/>
      <c r="G90" s="102">
        <f t="shared" si="5"/>
        <v>0</v>
      </c>
      <c r="H90" s="73"/>
      <c r="I90" s="36"/>
      <c r="J90" s="37" t="s">
        <v>304</v>
      </c>
      <c r="K90" s="100" t="s">
        <v>354</v>
      </c>
      <c r="L90" s="86">
        <f t="shared" si="6"/>
        <v>0</v>
      </c>
      <c r="M90" s="103"/>
      <c r="N90" s="73"/>
      <c r="O90" s="36"/>
      <c r="P90" s="104" t="s">
        <v>304</v>
      </c>
      <c r="Q90" s="100" t="s">
        <v>308</v>
      </c>
      <c r="R90" s="86"/>
      <c r="S90" s="90">
        <f t="shared" si="8"/>
        <v>0</v>
      </c>
      <c r="T90" s="91"/>
      <c r="U90" s="73"/>
      <c r="V90" s="7"/>
      <c r="W90" s="44"/>
      <c r="X90" s="48"/>
      <c r="Y90" s="45"/>
      <c r="Z90" s="112"/>
      <c r="AA90" s="19"/>
      <c r="AB90" s="21"/>
      <c r="AC90" s="113"/>
      <c r="AD90" s="7"/>
      <c r="AE90" s="44"/>
      <c r="AF90" s="48"/>
      <c r="AG90" s="45"/>
      <c r="AH90" s="112"/>
      <c r="AI90" s="19"/>
      <c r="AJ90" s="21"/>
      <c r="AK90" s="77"/>
      <c r="AL90" s="36"/>
      <c r="AM90" s="104" t="s">
        <v>304</v>
      </c>
      <c r="AN90" s="100" t="str">
        <f>Q90</f>
        <v>Variabilný poplatok za krytie strát v distribučnej sieti NDS-V12</v>
      </c>
      <c r="AO90" s="105">
        <f t="shared" si="9"/>
        <v>0</v>
      </c>
      <c r="AP90" s="105"/>
    </row>
    <row r="91" spans="1:42" ht="15" x14ac:dyDescent="0.25">
      <c r="A91" s="349"/>
      <c r="B91" s="73"/>
      <c r="C91" s="36"/>
      <c r="D91" s="37" t="s">
        <v>87</v>
      </c>
      <c r="E91" s="100" t="s">
        <v>352</v>
      </c>
      <c r="F91" s="101"/>
      <c r="G91" s="102">
        <f t="shared" si="5"/>
        <v>0</v>
      </c>
      <c r="H91" s="73"/>
      <c r="I91" s="36"/>
      <c r="J91" s="37" t="s">
        <v>87</v>
      </c>
      <c r="K91" s="100" t="s">
        <v>352</v>
      </c>
      <c r="L91" s="86">
        <f t="shared" si="6"/>
        <v>0</v>
      </c>
      <c r="M91" s="103">
        <f t="shared" si="7"/>
        <v>0</v>
      </c>
      <c r="N91" s="73"/>
      <c r="O91" s="36"/>
      <c r="P91" s="104" t="s">
        <v>87</v>
      </c>
      <c r="Q91" s="100" t="s">
        <v>176</v>
      </c>
      <c r="R91" s="86"/>
      <c r="S91" s="90">
        <f t="shared" si="8"/>
        <v>0</v>
      </c>
      <c r="T91" s="114"/>
      <c r="U91" s="73"/>
      <c r="V91" s="7"/>
      <c r="W91" s="44"/>
      <c r="X91" s="45"/>
      <c r="Y91" s="45"/>
      <c r="Z91" s="112"/>
      <c r="AA91" s="19"/>
      <c r="AB91" s="21"/>
      <c r="AC91" s="113"/>
      <c r="AD91" s="7"/>
      <c r="AE91" s="44"/>
      <c r="AF91" s="45"/>
      <c r="AG91" s="45"/>
      <c r="AH91" s="112"/>
      <c r="AI91" s="19"/>
      <c r="AJ91" s="21"/>
      <c r="AK91" s="77"/>
      <c r="AL91" s="36"/>
      <c r="AM91" s="104" t="s">
        <v>87</v>
      </c>
      <c r="AN91" s="100" t="s">
        <v>176</v>
      </c>
      <c r="AO91" s="105">
        <f t="shared" si="9"/>
        <v>0</v>
      </c>
      <c r="AP91" s="105">
        <f t="shared" si="10"/>
        <v>0</v>
      </c>
    </row>
    <row r="92" spans="1:42" ht="15" x14ac:dyDescent="0.25">
      <c r="A92" s="349"/>
      <c r="B92" s="73"/>
      <c r="C92" s="36"/>
      <c r="D92" s="37" t="s">
        <v>89</v>
      </c>
      <c r="E92" s="100" t="s">
        <v>355</v>
      </c>
      <c r="F92" s="101"/>
      <c r="G92" s="102">
        <f t="shared" si="5"/>
        <v>0</v>
      </c>
      <c r="H92" s="73"/>
      <c r="I92" s="36"/>
      <c r="J92" s="37" t="s">
        <v>89</v>
      </c>
      <c r="K92" s="100" t="s">
        <v>355</v>
      </c>
      <c r="L92" s="86">
        <f t="shared" si="6"/>
        <v>0</v>
      </c>
      <c r="M92" s="103">
        <f t="shared" si="7"/>
        <v>0</v>
      </c>
      <c r="N92" s="73"/>
      <c r="O92" s="36"/>
      <c r="P92" s="104" t="s">
        <v>89</v>
      </c>
      <c r="Q92" s="100" t="s">
        <v>178</v>
      </c>
      <c r="R92" s="86"/>
      <c r="S92" s="90">
        <f t="shared" si="8"/>
        <v>0</v>
      </c>
      <c r="T92" s="114"/>
      <c r="U92" s="73"/>
      <c r="V92" s="7"/>
      <c r="W92" s="44"/>
      <c r="X92" s="48"/>
      <c r="Y92" s="45"/>
      <c r="Z92" s="112"/>
      <c r="AA92" s="19"/>
      <c r="AB92" s="21"/>
      <c r="AC92" s="113"/>
      <c r="AD92" s="7"/>
      <c r="AE92" s="44"/>
      <c r="AF92" s="48"/>
      <c r="AG92" s="45"/>
      <c r="AH92" s="112"/>
      <c r="AI92" s="19"/>
      <c r="AJ92" s="21"/>
      <c r="AK92" s="77"/>
      <c r="AL92" s="36"/>
      <c r="AM92" s="104" t="s">
        <v>89</v>
      </c>
      <c r="AN92" s="100" t="s">
        <v>178</v>
      </c>
      <c r="AO92" s="105">
        <f t="shared" si="9"/>
        <v>0</v>
      </c>
      <c r="AP92" s="105">
        <f t="shared" si="10"/>
        <v>0</v>
      </c>
    </row>
    <row r="93" spans="1:42" ht="12" customHeight="1" x14ac:dyDescent="0.25">
      <c r="A93" s="349"/>
      <c r="B93" s="73"/>
      <c r="C93" s="36"/>
      <c r="D93" s="37" t="s">
        <v>91</v>
      </c>
      <c r="E93" s="100" t="s">
        <v>374</v>
      </c>
      <c r="F93" s="101"/>
      <c r="G93" s="102">
        <f t="shared" si="5"/>
        <v>0</v>
      </c>
      <c r="H93" s="73"/>
      <c r="I93" s="36"/>
      <c r="J93" s="37" t="s">
        <v>91</v>
      </c>
      <c r="K93" s="100" t="s">
        <v>374</v>
      </c>
      <c r="L93" s="86">
        <f t="shared" si="6"/>
        <v>0</v>
      </c>
      <c r="M93" s="103">
        <f t="shared" si="7"/>
        <v>0</v>
      </c>
      <c r="N93" s="73"/>
      <c r="O93" s="36"/>
      <c r="P93" s="104" t="s">
        <v>91</v>
      </c>
      <c r="Q93" s="100" t="s">
        <v>180</v>
      </c>
      <c r="R93" s="86"/>
      <c r="S93" s="90">
        <f t="shared" si="8"/>
        <v>0</v>
      </c>
      <c r="T93" s="114"/>
      <c r="U93" s="73"/>
      <c r="V93" s="7"/>
      <c r="W93" s="44"/>
      <c r="X93" s="48"/>
      <c r="Y93" s="45"/>
      <c r="Z93" s="112"/>
      <c r="AA93" s="19"/>
      <c r="AB93" s="21"/>
      <c r="AC93" s="113"/>
      <c r="AD93" s="7"/>
      <c r="AE93" s="44"/>
      <c r="AF93" s="48"/>
      <c r="AG93" s="45"/>
      <c r="AH93" s="112"/>
      <c r="AI93" s="19"/>
      <c r="AJ93" s="21"/>
      <c r="AK93" s="77"/>
      <c r="AL93" s="36"/>
      <c r="AM93" s="104" t="s">
        <v>91</v>
      </c>
      <c r="AN93" s="100" t="s">
        <v>180</v>
      </c>
      <c r="AO93" s="105">
        <f t="shared" si="9"/>
        <v>0</v>
      </c>
      <c r="AP93" s="105">
        <f t="shared" si="10"/>
        <v>0</v>
      </c>
    </row>
    <row r="94" spans="1:42" ht="12" customHeight="1" x14ac:dyDescent="0.25">
      <c r="A94" s="349"/>
      <c r="B94" s="73"/>
      <c r="C94" s="36"/>
      <c r="D94" s="37" t="s">
        <v>93</v>
      </c>
      <c r="E94" s="100" t="s">
        <v>334</v>
      </c>
      <c r="F94" s="101"/>
      <c r="G94" s="102">
        <f t="shared" si="5"/>
        <v>0</v>
      </c>
      <c r="H94" s="73"/>
      <c r="I94" s="36"/>
      <c r="J94" s="37" t="s">
        <v>93</v>
      </c>
      <c r="K94" s="100" t="s">
        <v>334</v>
      </c>
      <c r="L94" s="86">
        <f t="shared" si="6"/>
        <v>0</v>
      </c>
      <c r="M94" s="103">
        <f t="shared" si="7"/>
        <v>0</v>
      </c>
      <c r="N94" s="73"/>
      <c r="O94" s="36"/>
      <c r="P94" s="104" t="s">
        <v>93</v>
      </c>
      <c r="Q94" s="100" t="s">
        <v>182</v>
      </c>
      <c r="R94" s="86"/>
      <c r="S94" s="90">
        <f t="shared" si="8"/>
        <v>0</v>
      </c>
      <c r="T94" s="74"/>
      <c r="U94" s="73"/>
      <c r="V94" s="7"/>
      <c r="W94" s="44"/>
      <c r="X94" s="48"/>
      <c r="Y94" s="45"/>
      <c r="Z94" s="112"/>
      <c r="AA94" s="19"/>
      <c r="AB94" s="21"/>
      <c r="AC94" s="113"/>
      <c r="AD94" s="7"/>
      <c r="AE94" s="44"/>
      <c r="AF94" s="48"/>
      <c r="AG94" s="45"/>
      <c r="AH94" s="112"/>
      <c r="AI94" s="19"/>
      <c r="AJ94" s="21"/>
      <c r="AK94" s="77"/>
      <c r="AL94" s="36"/>
      <c r="AM94" s="104" t="s">
        <v>93</v>
      </c>
      <c r="AN94" s="100" t="s">
        <v>182</v>
      </c>
      <c r="AO94" s="105">
        <f t="shared" si="9"/>
        <v>0</v>
      </c>
      <c r="AP94" s="105">
        <f t="shared" si="10"/>
        <v>0</v>
      </c>
    </row>
    <row r="95" spans="1:42" ht="12" customHeight="1" x14ac:dyDescent="0.25">
      <c r="A95" s="349"/>
      <c r="B95" s="73"/>
      <c r="C95" s="36"/>
      <c r="D95" s="37" t="s">
        <v>95</v>
      </c>
      <c r="E95" s="100" t="s">
        <v>335</v>
      </c>
      <c r="F95" s="101"/>
      <c r="G95" s="102">
        <f t="shared" si="5"/>
        <v>0</v>
      </c>
      <c r="H95" s="73"/>
      <c r="I95" s="36"/>
      <c r="J95" s="37" t="s">
        <v>95</v>
      </c>
      <c r="K95" s="100" t="s">
        <v>335</v>
      </c>
      <c r="L95" s="86">
        <f t="shared" si="6"/>
        <v>0</v>
      </c>
      <c r="M95" s="103">
        <f t="shared" si="7"/>
        <v>0</v>
      </c>
      <c r="N95" s="73"/>
      <c r="O95" s="36"/>
      <c r="P95" s="104" t="s">
        <v>95</v>
      </c>
      <c r="Q95" s="100" t="s">
        <v>184</v>
      </c>
      <c r="R95" s="86"/>
      <c r="S95" s="90">
        <f t="shared" si="8"/>
        <v>0</v>
      </c>
      <c r="T95" s="29"/>
      <c r="U95" s="73"/>
      <c r="V95" s="7"/>
      <c r="W95" s="44"/>
      <c r="X95" s="48"/>
      <c r="Y95" s="45"/>
      <c r="Z95" s="112"/>
      <c r="AA95" s="19"/>
      <c r="AB95" s="21"/>
      <c r="AC95" s="113"/>
      <c r="AD95" s="7"/>
      <c r="AE95" s="44"/>
      <c r="AF95" s="48"/>
      <c r="AG95" s="45"/>
      <c r="AH95" s="112"/>
      <c r="AI95" s="19"/>
      <c r="AJ95" s="21"/>
      <c r="AK95" s="77"/>
      <c r="AL95" s="36"/>
      <c r="AM95" s="104" t="s">
        <v>95</v>
      </c>
      <c r="AN95" s="100" t="s">
        <v>184</v>
      </c>
      <c r="AO95" s="105">
        <f t="shared" si="9"/>
        <v>0</v>
      </c>
      <c r="AP95" s="105">
        <f t="shared" si="10"/>
        <v>0</v>
      </c>
    </row>
    <row r="96" spans="1:42" ht="12" customHeight="1" thickBot="1" x14ac:dyDescent="0.3">
      <c r="A96" s="349"/>
      <c r="B96" s="73"/>
      <c r="C96" s="36"/>
      <c r="D96" s="37" t="s">
        <v>97</v>
      </c>
      <c r="E96" s="115" t="s">
        <v>375</v>
      </c>
      <c r="F96" s="101"/>
      <c r="G96" s="102">
        <f t="shared" si="5"/>
        <v>0</v>
      </c>
      <c r="H96" s="73"/>
      <c r="I96" s="36"/>
      <c r="J96" s="37" t="s">
        <v>97</v>
      </c>
      <c r="K96" s="115" t="s">
        <v>375</v>
      </c>
      <c r="L96" s="86">
        <f t="shared" si="6"/>
        <v>0</v>
      </c>
      <c r="M96" s="103">
        <f t="shared" si="7"/>
        <v>0</v>
      </c>
      <c r="N96" s="73"/>
      <c r="O96" s="36"/>
      <c r="P96" s="104" t="s">
        <v>97</v>
      </c>
      <c r="Q96" s="100" t="s">
        <v>186</v>
      </c>
      <c r="R96" s="86"/>
      <c r="S96" s="90">
        <f t="shared" si="8"/>
        <v>0</v>
      </c>
      <c r="T96" s="91"/>
      <c r="U96" s="73"/>
      <c r="V96" s="7"/>
      <c r="W96" s="44"/>
      <c r="X96" s="45"/>
      <c r="Y96" s="45"/>
      <c r="Z96" s="112"/>
      <c r="AA96" s="19"/>
      <c r="AB96" s="21"/>
      <c r="AC96" s="7"/>
      <c r="AD96" s="7"/>
      <c r="AE96" s="44"/>
      <c r="AF96" s="45"/>
      <c r="AG96" s="45"/>
      <c r="AH96" s="112"/>
      <c r="AI96" s="19"/>
      <c r="AJ96" s="21"/>
      <c r="AK96" s="77"/>
      <c r="AL96" s="36"/>
      <c r="AM96" s="116" t="s">
        <v>97</v>
      </c>
      <c r="AN96" s="115" t="s">
        <v>186</v>
      </c>
      <c r="AO96" s="117">
        <f t="shared" si="9"/>
        <v>0</v>
      </c>
      <c r="AP96" s="117">
        <f t="shared" si="10"/>
        <v>0</v>
      </c>
    </row>
    <row r="97" spans="1:42" ht="15.6" customHeight="1" thickTop="1" thickBot="1" x14ac:dyDescent="0.3">
      <c r="A97" s="349"/>
      <c r="B97" s="73"/>
      <c r="C97" s="194">
        <f>SUM(C55:C96)</f>
        <v>0</v>
      </c>
      <c r="D97" s="190"/>
      <c r="E97" s="190"/>
      <c r="F97" s="118"/>
      <c r="G97" s="166">
        <f>SUM(G55:G96)</f>
        <v>0</v>
      </c>
      <c r="H97" s="73"/>
      <c r="I97" s="120">
        <f>SUM(I55:I96)</f>
        <v>0</v>
      </c>
      <c r="J97" s="60"/>
      <c r="K97" s="60"/>
      <c r="L97" s="120"/>
      <c r="M97" s="166">
        <f>SUM(M55:M96)</f>
        <v>0</v>
      </c>
      <c r="N97" s="73"/>
      <c r="O97" s="118">
        <f>SUM(O55:O96)</f>
        <v>0</v>
      </c>
      <c r="P97" s="118"/>
      <c r="Q97" s="118"/>
      <c r="R97" s="118"/>
      <c r="S97" s="166">
        <f>SUM(S55:S96)</f>
        <v>0</v>
      </c>
      <c r="T97" s="91"/>
      <c r="U97" s="73"/>
      <c r="V97" s="7"/>
      <c r="W97" s="44"/>
      <c r="X97" s="45"/>
      <c r="Y97" s="45"/>
      <c r="Z97" s="112"/>
      <c r="AA97" s="19"/>
      <c r="AB97" s="21"/>
      <c r="AC97" s="7"/>
      <c r="AD97" s="7"/>
      <c r="AE97" s="44"/>
      <c r="AF97" s="45"/>
      <c r="AG97" s="45"/>
      <c r="AH97" s="112"/>
      <c r="AI97" s="19"/>
      <c r="AJ97" s="21"/>
      <c r="AK97" s="77"/>
      <c r="AL97" s="119">
        <f>SUM(AL55:AL96)</f>
        <v>0</v>
      </c>
      <c r="AM97" s="60"/>
      <c r="AN97" s="60"/>
      <c r="AO97" s="120"/>
      <c r="AP97" s="166">
        <f>SUM(AP55:AP96)</f>
        <v>0</v>
      </c>
    </row>
    <row r="98" spans="1:42" x14ac:dyDescent="0.2">
      <c r="A98" s="350"/>
      <c r="B98" s="121"/>
      <c r="C98" s="44"/>
      <c r="D98" s="45"/>
      <c r="E98" s="45"/>
      <c r="F98" s="44"/>
      <c r="G98" s="45"/>
      <c r="H98" s="45"/>
      <c r="I98" s="44"/>
      <c r="J98" s="45"/>
      <c r="K98" s="45"/>
      <c r="L98" s="45"/>
      <c r="M98" s="45"/>
      <c r="N98" s="44"/>
      <c r="P98" s="45"/>
      <c r="Q98" s="44"/>
      <c r="R98" s="45"/>
      <c r="S98" s="44"/>
      <c r="T98" s="122"/>
      <c r="U98" s="121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4"/>
      <c r="AL98" s="125"/>
      <c r="AM98" s="126"/>
      <c r="AN98" s="127"/>
      <c r="AO98" s="128"/>
      <c r="AP98" s="129"/>
    </row>
    <row r="99" spans="1:42" ht="13.5" thickBot="1" x14ac:dyDescent="0.25">
      <c r="A99" s="348" t="s">
        <v>187</v>
      </c>
      <c r="B99" s="69"/>
      <c r="C99" s="69"/>
      <c r="D99" s="69"/>
      <c r="E99" s="69"/>
      <c r="F99" s="295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3"/>
      <c r="U99" s="130"/>
      <c r="AL99" s="18"/>
      <c r="AM99" s="48"/>
      <c r="AN99" s="131"/>
      <c r="AO99" s="132"/>
      <c r="AP99" s="133"/>
    </row>
    <row r="100" spans="1:42" ht="24" customHeight="1" thickBot="1" x14ac:dyDescent="0.25">
      <c r="A100" s="349"/>
      <c r="B100" s="7"/>
      <c r="C100" s="355" t="s">
        <v>188</v>
      </c>
      <c r="D100" s="356"/>
      <c r="E100" s="356"/>
      <c r="F100" s="356"/>
      <c r="G100" s="357"/>
      <c r="H100" s="7"/>
      <c r="I100" s="358" t="s">
        <v>189</v>
      </c>
      <c r="J100" s="359"/>
      <c r="K100" s="359"/>
      <c r="L100" s="359"/>
      <c r="M100" s="360"/>
      <c r="N100" s="7"/>
      <c r="O100" s="358" t="s">
        <v>190</v>
      </c>
      <c r="P100" s="361"/>
      <c r="Q100" s="361"/>
      <c r="R100" s="361"/>
      <c r="S100" s="361"/>
      <c r="T100" s="362"/>
      <c r="U100" s="9"/>
      <c r="AL100" s="18"/>
      <c r="AM100" s="48"/>
      <c r="AN100" s="131"/>
      <c r="AO100" s="132"/>
      <c r="AP100" s="133"/>
    </row>
    <row r="101" spans="1:42" ht="39" customHeight="1" thickBot="1" x14ac:dyDescent="0.25">
      <c r="A101" s="349"/>
      <c r="B101" s="7"/>
      <c r="C101" s="26" t="s">
        <v>191</v>
      </c>
      <c r="D101" s="12" t="s">
        <v>16</v>
      </c>
      <c r="E101" s="12"/>
      <c r="F101" s="12" t="s">
        <v>192</v>
      </c>
      <c r="G101" s="13" t="s">
        <v>8</v>
      </c>
      <c r="H101" s="7"/>
      <c r="I101" s="26" t="s">
        <v>191</v>
      </c>
      <c r="J101" s="26" t="s">
        <v>16</v>
      </c>
      <c r="K101" s="27" t="s">
        <v>6</v>
      </c>
      <c r="L101" s="12" t="s">
        <v>192</v>
      </c>
      <c r="M101" s="13" t="s">
        <v>8</v>
      </c>
      <c r="N101" s="7"/>
      <c r="O101" s="363" t="s">
        <v>193</v>
      </c>
      <c r="P101" s="364"/>
      <c r="Q101" s="27" t="s">
        <v>16</v>
      </c>
      <c r="R101" s="27" t="s">
        <v>6</v>
      </c>
      <c r="S101" s="12" t="s">
        <v>192</v>
      </c>
      <c r="T101" s="13" t="s">
        <v>8</v>
      </c>
      <c r="U101" s="9"/>
      <c r="AL101" s="18"/>
      <c r="AM101" s="48"/>
      <c r="AN101" s="131"/>
      <c r="AO101" s="132"/>
      <c r="AP101" s="133"/>
    </row>
    <row r="102" spans="1:42" x14ac:dyDescent="0.2">
      <c r="A102" s="349"/>
      <c r="B102" s="7"/>
      <c r="C102" s="36"/>
      <c r="D102" s="230">
        <v>9</v>
      </c>
      <c r="E102" s="134" t="s">
        <v>194</v>
      </c>
      <c r="F102" s="101"/>
      <c r="G102" s="135">
        <f>F102*C102</f>
        <v>0</v>
      </c>
      <c r="H102" s="113"/>
      <c r="I102" s="36"/>
      <c r="J102" s="230">
        <v>9</v>
      </c>
      <c r="K102" s="136" t="s">
        <v>194</v>
      </c>
      <c r="L102" s="101">
        <f>F102*12*$V$1</f>
        <v>0</v>
      </c>
      <c r="M102" s="135">
        <f>I102*L102</f>
        <v>0</v>
      </c>
      <c r="N102" s="7"/>
      <c r="O102" s="36">
        <v>0</v>
      </c>
      <c r="P102" s="137">
        <v>0</v>
      </c>
      <c r="Q102" s="43">
        <v>9</v>
      </c>
      <c r="R102" s="134" t="s">
        <v>194</v>
      </c>
      <c r="S102" s="101">
        <f>L102/5</f>
        <v>0</v>
      </c>
      <c r="T102" s="40">
        <f t="shared" ref="T102:T115" si="11">S102*O102</f>
        <v>0</v>
      </c>
      <c r="U102" s="9"/>
      <c r="AL102" s="18"/>
      <c r="AM102" s="48"/>
      <c r="AN102" s="131"/>
      <c r="AO102" s="132"/>
      <c r="AP102" s="133"/>
    </row>
    <row r="103" spans="1:42" x14ac:dyDescent="0.2">
      <c r="A103" s="349"/>
      <c r="B103" s="7"/>
      <c r="C103" s="36"/>
      <c r="D103" s="232">
        <v>10</v>
      </c>
      <c r="E103" s="134" t="s">
        <v>195</v>
      </c>
      <c r="F103" s="101"/>
      <c r="G103" s="135">
        <f t="shared" ref="G103:G124" si="12">F103*C103</f>
        <v>0</v>
      </c>
      <c r="H103" s="113"/>
      <c r="I103" s="36"/>
      <c r="J103" s="230">
        <v>10</v>
      </c>
      <c r="K103" s="136" t="s">
        <v>195</v>
      </c>
      <c r="L103" s="101">
        <f t="shared" ref="L103:L124" si="13">F103*12*$V$1</f>
        <v>0</v>
      </c>
      <c r="M103" s="135">
        <f t="shared" ref="M103:M124" si="14">I103*L103</f>
        <v>0</v>
      </c>
      <c r="N103" s="7"/>
      <c r="O103" s="36">
        <v>0</v>
      </c>
      <c r="P103" s="137">
        <v>0</v>
      </c>
      <c r="Q103" s="43">
        <v>10</v>
      </c>
      <c r="R103" s="136" t="s">
        <v>195</v>
      </c>
      <c r="S103" s="101">
        <f t="shared" ref="S103:S124" si="15">L103/5</f>
        <v>0</v>
      </c>
      <c r="T103" s="40">
        <f>S103*O103</f>
        <v>0</v>
      </c>
      <c r="U103" s="9"/>
      <c r="AL103" s="18"/>
      <c r="AM103" s="48"/>
      <c r="AN103" s="131"/>
      <c r="AO103" s="132"/>
      <c r="AP103" s="133"/>
    </row>
    <row r="104" spans="1:42" x14ac:dyDescent="0.2">
      <c r="A104" s="349"/>
      <c r="B104" s="7"/>
      <c r="C104" s="36"/>
      <c r="D104" s="232">
        <v>11</v>
      </c>
      <c r="E104" s="134" t="s">
        <v>196</v>
      </c>
      <c r="F104" s="101"/>
      <c r="G104" s="135">
        <f t="shared" si="12"/>
        <v>0</v>
      </c>
      <c r="H104" s="113"/>
      <c r="I104" s="36"/>
      <c r="J104" s="230">
        <v>11</v>
      </c>
      <c r="K104" s="136" t="s">
        <v>196</v>
      </c>
      <c r="L104" s="101">
        <f t="shared" si="13"/>
        <v>0</v>
      </c>
      <c r="M104" s="135">
        <f t="shared" si="14"/>
        <v>0</v>
      </c>
      <c r="N104" s="7"/>
      <c r="O104" s="36">
        <v>0</v>
      </c>
      <c r="P104" s="137">
        <v>0</v>
      </c>
      <c r="Q104" s="43">
        <v>11</v>
      </c>
      <c r="R104" s="136" t="s">
        <v>196</v>
      </c>
      <c r="S104" s="101">
        <f t="shared" si="15"/>
        <v>0</v>
      </c>
      <c r="T104" s="40">
        <f t="shared" si="11"/>
        <v>0</v>
      </c>
      <c r="U104" s="9"/>
      <c r="AL104" s="44"/>
      <c r="AM104" s="48"/>
      <c r="AN104" s="138"/>
      <c r="AO104" s="132"/>
      <c r="AP104" s="139"/>
    </row>
    <row r="105" spans="1:42" x14ac:dyDescent="0.2">
      <c r="A105" s="349"/>
      <c r="B105" s="7"/>
      <c r="C105" s="36"/>
      <c r="D105" s="232">
        <v>12</v>
      </c>
      <c r="E105" s="134" t="s">
        <v>197</v>
      </c>
      <c r="F105" s="101"/>
      <c r="G105" s="135">
        <f t="shared" si="12"/>
        <v>0</v>
      </c>
      <c r="H105" s="113"/>
      <c r="I105" s="36"/>
      <c r="J105" s="230">
        <v>12</v>
      </c>
      <c r="K105" s="136" t="s">
        <v>197</v>
      </c>
      <c r="L105" s="101">
        <f t="shared" si="13"/>
        <v>0</v>
      </c>
      <c r="M105" s="135">
        <f t="shared" si="14"/>
        <v>0</v>
      </c>
      <c r="N105" s="7"/>
      <c r="O105" s="36">
        <v>0</v>
      </c>
      <c r="P105" s="137">
        <v>0</v>
      </c>
      <c r="Q105" s="43">
        <v>12</v>
      </c>
      <c r="R105" s="136" t="s">
        <v>197</v>
      </c>
      <c r="S105" s="101">
        <f t="shared" si="15"/>
        <v>0</v>
      </c>
      <c r="T105" s="40">
        <f t="shared" si="11"/>
        <v>0</v>
      </c>
      <c r="U105" s="9"/>
      <c r="AL105" s="44"/>
      <c r="AM105" s="48"/>
      <c r="AN105" s="138"/>
      <c r="AO105" s="132"/>
      <c r="AP105" s="139"/>
    </row>
    <row r="106" spans="1:42" x14ac:dyDescent="0.2">
      <c r="A106" s="349"/>
      <c r="B106" s="7"/>
      <c r="C106" s="36"/>
      <c r="D106" s="232">
        <v>13</v>
      </c>
      <c r="E106" s="134" t="s">
        <v>198</v>
      </c>
      <c r="F106" s="101"/>
      <c r="G106" s="135">
        <f t="shared" si="12"/>
        <v>0</v>
      </c>
      <c r="H106" s="113"/>
      <c r="I106" s="36"/>
      <c r="J106" s="230">
        <v>13</v>
      </c>
      <c r="K106" s="136" t="s">
        <v>198</v>
      </c>
      <c r="L106" s="101">
        <f t="shared" si="13"/>
        <v>0</v>
      </c>
      <c r="M106" s="135">
        <f t="shared" si="14"/>
        <v>0</v>
      </c>
      <c r="N106" s="7"/>
      <c r="O106" s="36">
        <v>0</v>
      </c>
      <c r="P106" s="137">
        <v>0</v>
      </c>
      <c r="Q106" s="43">
        <v>13</v>
      </c>
      <c r="R106" s="136" t="s">
        <v>198</v>
      </c>
      <c r="S106" s="101">
        <f t="shared" si="15"/>
        <v>0</v>
      </c>
      <c r="T106" s="40">
        <f t="shared" si="11"/>
        <v>0</v>
      </c>
      <c r="U106" s="9"/>
      <c r="AL106" s="44"/>
      <c r="AM106" s="48"/>
      <c r="AN106" s="138"/>
      <c r="AO106" s="132"/>
      <c r="AP106" s="139"/>
    </row>
    <row r="107" spans="1:42" x14ac:dyDescent="0.2">
      <c r="A107" s="349"/>
      <c r="B107" s="7"/>
      <c r="C107" s="36"/>
      <c r="D107" s="232">
        <v>14</v>
      </c>
      <c r="E107" s="134" t="s">
        <v>199</v>
      </c>
      <c r="F107" s="101"/>
      <c r="G107" s="135">
        <f t="shared" si="12"/>
        <v>0</v>
      </c>
      <c r="H107" s="113"/>
      <c r="I107" s="36"/>
      <c r="J107" s="230">
        <v>14</v>
      </c>
      <c r="K107" s="136" t="s">
        <v>199</v>
      </c>
      <c r="L107" s="101">
        <f t="shared" si="13"/>
        <v>0</v>
      </c>
      <c r="M107" s="135">
        <f t="shared" si="14"/>
        <v>0</v>
      </c>
      <c r="N107" s="7"/>
      <c r="O107" s="36">
        <v>0</v>
      </c>
      <c r="P107" s="137">
        <v>0</v>
      </c>
      <c r="Q107" s="43">
        <v>14</v>
      </c>
      <c r="R107" s="136" t="s">
        <v>199</v>
      </c>
      <c r="S107" s="101">
        <f t="shared" si="15"/>
        <v>0</v>
      </c>
      <c r="T107" s="40">
        <f t="shared" si="11"/>
        <v>0</v>
      </c>
      <c r="U107" s="9"/>
      <c r="AL107" s="44"/>
      <c r="AM107" s="48"/>
      <c r="AN107" s="138"/>
      <c r="AO107" s="132"/>
      <c r="AP107" s="139"/>
    </row>
    <row r="108" spans="1:42" x14ac:dyDescent="0.2">
      <c r="A108" s="349"/>
      <c r="B108" s="7"/>
      <c r="C108" s="36"/>
      <c r="D108" s="233">
        <v>15</v>
      </c>
      <c r="E108" s="134" t="s">
        <v>200</v>
      </c>
      <c r="F108" s="101"/>
      <c r="G108" s="135">
        <f t="shared" si="12"/>
        <v>0</v>
      </c>
      <c r="H108" s="113"/>
      <c r="I108" s="36"/>
      <c r="J108" s="230">
        <v>15</v>
      </c>
      <c r="K108" s="136" t="s">
        <v>200</v>
      </c>
      <c r="L108" s="101">
        <f t="shared" si="13"/>
        <v>0</v>
      </c>
      <c r="M108" s="135">
        <f t="shared" si="14"/>
        <v>0</v>
      </c>
      <c r="N108" s="7"/>
      <c r="O108" s="36">
        <v>0</v>
      </c>
      <c r="P108" s="137">
        <v>0</v>
      </c>
      <c r="Q108" s="43">
        <v>15</v>
      </c>
      <c r="R108" s="136" t="s">
        <v>200</v>
      </c>
      <c r="S108" s="101">
        <f t="shared" si="15"/>
        <v>0</v>
      </c>
      <c r="T108" s="40">
        <f t="shared" si="11"/>
        <v>0</v>
      </c>
      <c r="U108" s="9"/>
      <c r="AL108" s="44"/>
      <c r="AM108" s="48"/>
      <c r="AN108" s="138"/>
      <c r="AO108" s="132"/>
      <c r="AP108" s="139"/>
    </row>
    <row r="109" spans="1:42" x14ac:dyDescent="0.2">
      <c r="A109" s="349"/>
      <c r="B109" s="7"/>
      <c r="C109" s="36"/>
      <c r="D109" s="233">
        <v>16</v>
      </c>
      <c r="E109" s="134" t="s">
        <v>201</v>
      </c>
      <c r="F109" s="101"/>
      <c r="G109" s="135">
        <f t="shared" si="12"/>
        <v>0</v>
      </c>
      <c r="H109" s="113"/>
      <c r="I109" s="36"/>
      <c r="J109" s="230">
        <v>16</v>
      </c>
      <c r="K109" s="136" t="s">
        <v>201</v>
      </c>
      <c r="L109" s="101">
        <f t="shared" si="13"/>
        <v>0</v>
      </c>
      <c r="M109" s="135">
        <f t="shared" si="14"/>
        <v>0</v>
      </c>
      <c r="N109" s="7"/>
      <c r="O109" s="36">
        <v>0</v>
      </c>
      <c r="P109" s="137">
        <v>0</v>
      </c>
      <c r="Q109" s="43">
        <v>16</v>
      </c>
      <c r="R109" s="136" t="s">
        <v>201</v>
      </c>
      <c r="S109" s="101">
        <f t="shared" si="15"/>
        <v>0</v>
      </c>
      <c r="T109" s="40">
        <f t="shared" si="11"/>
        <v>0</v>
      </c>
      <c r="U109" s="9"/>
      <c r="AL109" s="44"/>
      <c r="AM109" s="48"/>
      <c r="AN109" s="138"/>
      <c r="AO109" s="132"/>
      <c r="AP109" s="139"/>
    </row>
    <row r="110" spans="1:42" x14ac:dyDescent="0.2">
      <c r="A110" s="349"/>
      <c r="B110" s="7"/>
      <c r="C110" s="36"/>
      <c r="D110" s="233">
        <v>17</v>
      </c>
      <c r="E110" s="134" t="s">
        <v>202</v>
      </c>
      <c r="F110" s="101"/>
      <c r="G110" s="135">
        <f t="shared" si="12"/>
        <v>0</v>
      </c>
      <c r="H110" s="113"/>
      <c r="I110" s="36"/>
      <c r="J110" s="230">
        <v>17</v>
      </c>
      <c r="K110" s="136" t="s">
        <v>202</v>
      </c>
      <c r="L110" s="101">
        <f t="shared" si="13"/>
        <v>0</v>
      </c>
      <c r="M110" s="135">
        <f t="shared" si="14"/>
        <v>0</v>
      </c>
      <c r="N110" s="7"/>
      <c r="O110" s="36">
        <v>0</v>
      </c>
      <c r="P110" s="137">
        <v>0</v>
      </c>
      <c r="Q110" s="43">
        <v>17</v>
      </c>
      <c r="R110" s="136" t="s">
        <v>202</v>
      </c>
      <c r="S110" s="101">
        <f t="shared" si="15"/>
        <v>0</v>
      </c>
      <c r="T110" s="40">
        <f t="shared" si="11"/>
        <v>0</v>
      </c>
      <c r="U110" s="9"/>
      <c r="AL110" s="44"/>
      <c r="AM110" s="48"/>
      <c r="AN110" s="138"/>
      <c r="AO110" s="132"/>
      <c r="AP110" s="139"/>
    </row>
    <row r="111" spans="1:42" x14ac:dyDescent="0.2">
      <c r="A111" s="349"/>
      <c r="B111" s="7"/>
      <c r="C111" s="36"/>
      <c r="D111" s="233">
        <v>18</v>
      </c>
      <c r="E111" s="134" t="s">
        <v>203</v>
      </c>
      <c r="F111" s="101"/>
      <c r="G111" s="135">
        <f t="shared" si="12"/>
        <v>0</v>
      </c>
      <c r="H111" s="113"/>
      <c r="I111" s="36"/>
      <c r="J111" s="230">
        <v>18</v>
      </c>
      <c r="K111" s="136" t="s">
        <v>203</v>
      </c>
      <c r="L111" s="101">
        <f t="shared" si="13"/>
        <v>0</v>
      </c>
      <c r="M111" s="135">
        <f t="shared" si="14"/>
        <v>0</v>
      </c>
      <c r="N111" s="7"/>
      <c r="O111" s="36">
        <v>0</v>
      </c>
      <c r="P111" s="137">
        <v>0</v>
      </c>
      <c r="Q111" s="43">
        <v>18</v>
      </c>
      <c r="R111" s="136" t="s">
        <v>203</v>
      </c>
      <c r="S111" s="101">
        <f t="shared" si="15"/>
        <v>0</v>
      </c>
      <c r="T111" s="40">
        <f t="shared" si="11"/>
        <v>0</v>
      </c>
      <c r="U111" s="9"/>
      <c r="AL111" s="140"/>
      <c r="AM111" s="140"/>
      <c r="AN111" s="140"/>
      <c r="AO111" s="140"/>
      <c r="AP111" s="140"/>
    </row>
    <row r="112" spans="1:42" x14ac:dyDescent="0.2">
      <c r="A112" s="349"/>
      <c r="B112" s="7"/>
      <c r="C112" s="36"/>
      <c r="D112" s="233">
        <v>19</v>
      </c>
      <c r="E112" s="134" t="s">
        <v>204</v>
      </c>
      <c r="F112" s="101"/>
      <c r="G112" s="135">
        <f t="shared" si="12"/>
        <v>0</v>
      </c>
      <c r="H112" s="113"/>
      <c r="I112" s="36"/>
      <c r="J112" s="230">
        <v>19</v>
      </c>
      <c r="K112" s="136" t="s">
        <v>204</v>
      </c>
      <c r="L112" s="101">
        <f t="shared" si="13"/>
        <v>0</v>
      </c>
      <c r="M112" s="135">
        <f t="shared" si="14"/>
        <v>0</v>
      </c>
      <c r="N112" s="7"/>
      <c r="O112" s="36">
        <v>0</v>
      </c>
      <c r="P112" s="137">
        <v>0</v>
      </c>
      <c r="Q112" s="43">
        <v>19</v>
      </c>
      <c r="R112" s="136" t="s">
        <v>204</v>
      </c>
      <c r="S112" s="101">
        <f t="shared" si="15"/>
        <v>0</v>
      </c>
      <c r="T112" s="40">
        <f t="shared" si="11"/>
        <v>0</v>
      </c>
      <c r="U112" s="9"/>
      <c r="AL112" s="140"/>
      <c r="AM112" s="140"/>
      <c r="AN112" s="140"/>
      <c r="AO112" s="140"/>
      <c r="AP112" s="140"/>
    </row>
    <row r="113" spans="1:42" x14ac:dyDescent="0.2">
      <c r="A113" s="349"/>
      <c r="B113" s="7"/>
      <c r="C113" s="36"/>
      <c r="D113" s="233">
        <v>20</v>
      </c>
      <c r="E113" s="134" t="s">
        <v>205</v>
      </c>
      <c r="F113" s="101"/>
      <c r="G113" s="135">
        <f t="shared" si="12"/>
        <v>0</v>
      </c>
      <c r="H113" s="113"/>
      <c r="I113" s="36"/>
      <c r="J113" s="230">
        <v>20</v>
      </c>
      <c r="K113" s="136" t="s">
        <v>205</v>
      </c>
      <c r="L113" s="101">
        <f t="shared" si="13"/>
        <v>0</v>
      </c>
      <c r="M113" s="135">
        <f t="shared" si="14"/>
        <v>0</v>
      </c>
      <c r="N113" s="7"/>
      <c r="O113" s="36">
        <v>0</v>
      </c>
      <c r="P113" s="137">
        <v>0</v>
      </c>
      <c r="Q113" s="43">
        <v>20</v>
      </c>
      <c r="R113" s="136" t="s">
        <v>205</v>
      </c>
      <c r="S113" s="101">
        <f t="shared" si="15"/>
        <v>0</v>
      </c>
      <c r="T113" s="40">
        <f t="shared" si="11"/>
        <v>0</v>
      </c>
      <c r="U113" s="9"/>
      <c r="AL113" s="140"/>
      <c r="AM113" s="140"/>
      <c r="AN113" s="140"/>
      <c r="AO113" s="140"/>
      <c r="AP113" s="140"/>
    </row>
    <row r="114" spans="1:42" x14ac:dyDescent="0.2">
      <c r="A114" s="349"/>
      <c r="B114" s="7"/>
      <c r="C114" s="36"/>
      <c r="D114" s="233">
        <v>21</v>
      </c>
      <c r="E114" s="134" t="s">
        <v>206</v>
      </c>
      <c r="F114" s="101"/>
      <c r="G114" s="135">
        <f t="shared" si="12"/>
        <v>0</v>
      </c>
      <c r="H114" s="113"/>
      <c r="I114" s="36"/>
      <c r="J114" s="230">
        <v>21</v>
      </c>
      <c r="K114" s="136" t="s">
        <v>206</v>
      </c>
      <c r="L114" s="101">
        <f t="shared" si="13"/>
        <v>0</v>
      </c>
      <c r="M114" s="135">
        <f t="shared" si="14"/>
        <v>0</v>
      </c>
      <c r="N114" s="7"/>
      <c r="O114" s="36">
        <v>0</v>
      </c>
      <c r="P114" s="137">
        <v>0</v>
      </c>
      <c r="Q114" s="43">
        <v>21</v>
      </c>
      <c r="R114" s="136" t="s">
        <v>206</v>
      </c>
      <c r="S114" s="101">
        <f t="shared" si="15"/>
        <v>0</v>
      </c>
      <c r="T114" s="40">
        <f t="shared" si="11"/>
        <v>0</v>
      </c>
      <c r="U114" s="9"/>
      <c r="AL114" s="140"/>
      <c r="AM114" s="140"/>
      <c r="AN114" s="140"/>
      <c r="AO114" s="140"/>
      <c r="AP114" s="140"/>
    </row>
    <row r="115" spans="1:42" x14ac:dyDescent="0.2">
      <c r="A115" s="349"/>
      <c r="B115" s="7"/>
      <c r="C115" s="36"/>
      <c r="D115" s="233">
        <v>22</v>
      </c>
      <c r="E115" s="134" t="s">
        <v>207</v>
      </c>
      <c r="F115" s="101"/>
      <c r="G115" s="135">
        <f t="shared" si="12"/>
        <v>0</v>
      </c>
      <c r="H115" s="113"/>
      <c r="I115" s="36"/>
      <c r="J115" s="230">
        <v>22</v>
      </c>
      <c r="K115" s="136" t="s">
        <v>207</v>
      </c>
      <c r="L115" s="101">
        <f t="shared" si="13"/>
        <v>0</v>
      </c>
      <c r="M115" s="135">
        <f t="shared" si="14"/>
        <v>0</v>
      </c>
      <c r="N115" s="7"/>
      <c r="O115" s="36">
        <v>0</v>
      </c>
      <c r="P115" s="137">
        <v>0</v>
      </c>
      <c r="Q115" s="43">
        <v>22</v>
      </c>
      <c r="R115" s="136" t="s">
        <v>207</v>
      </c>
      <c r="S115" s="101">
        <f t="shared" si="15"/>
        <v>0</v>
      </c>
      <c r="T115" s="40">
        <f t="shared" si="11"/>
        <v>0</v>
      </c>
      <c r="U115" s="9"/>
      <c r="AL115" s="140"/>
      <c r="AM115" s="140"/>
      <c r="AN115" s="140"/>
      <c r="AO115" s="140"/>
      <c r="AP115" s="140"/>
    </row>
    <row r="116" spans="1:42" x14ac:dyDescent="0.2">
      <c r="A116" s="349"/>
      <c r="B116" s="7"/>
      <c r="C116" s="36"/>
      <c r="D116" s="233">
        <v>23</v>
      </c>
      <c r="E116" s="134" t="s">
        <v>208</v>
      </c>
      <c r="F116" s="101"/>
      <c r="G116" s="135">
        <f t="shared" si="12"/>
        <v>0</v>
      </c>
      <c r="H116" s="113"/>
      <c r="I116" s="36"/>
      <c r="J116" s="230">
        <v>23</v>
      </c>
      <c r="K116" s="136" t="s">
        <v>208</v>
      </c>
      <c r="L116" s="101">
        <f t="shared" si="13"/>
        <v>0</v>
      </c>
      <c r="M116" s="135">
        <f t="shared" si="14"/>
        <v>0</v>
      </c>
      <c r="N116" s="7"/>
      <c r="O116" s="36">
        <v>0</v>
      </c>
      <c r="P116" s="137">
        <v>0</v>
      </c>
      <c r="Q116" s="43">
        <v>23</v>
      </c>
      <c r="R116" s="136" t="s">
        <v>208</v>
      </c>
      <c r="S116" s="101">
        <f t="shared" si="15"/>
        <v>0</v>
      </c>
      <c r="T116" s="40">
        <v>0</v>
      </c>
      <c r="U116" s="9"/>
    </row>
    <row r="117" spans="1:42" x14ac:dyDescent="0.2">
      <c r="A117" s="349"/>
      <c r="B117" s="7"/>
      <c r="C117" s="36"/>
      <c r="D117" s="233">
        <v>24</v>
      </c>
      <c r="E117" s="134" t="s">
        <v>209</v>
      </c>
      <c r="F117" s="101"/>
      <c r="G117" s="135">
        <f t="shared" si="12"/>
        <v>0</v>
      </c>
      <c r="H117" s="113"/>
      <c r="I117" s="36"/>
      <c r="J117" s="230">
        <v>24</v>
      </c>
      <c r="K117" s="136" t="s">
        <v>209</v>
      </c>
      <c r="L117" s="101">
        <f t="shared" si="13"/>
        <v>0</v>
      </c>
      <c r="M117" s="135">
        <f t="shared" si="14"/>
        <v>0</v>
      </c>
      <c r="N117" s="7"/>
      <c r="O117" s="36">
        <v>0</v>
      </c>
      <c r="P117" s="137">
        <v>0</v>
      </c>
      <c r="Q117" s="43">
        <v>24</v>
      </c>
      <c r="R117" s="136" t="s">
        <v>209</v>
      </c>
      <c r="S117" s="101">
        <f t="shared" si="15"/>
        <v>0</v>
      </c>
      <c r="T117" s="40">
        <v>0</v>
      </c>
      <c r="U117" s="9"/>
    </row>
    <row r="118" spans="1:42" x14ac:dyDescent="0.2">
      <c r="A118" s="349"/>
      <c r="B118" s="7"/>
      <c r="C118" s="36"/>
      <c r="D118" s="233">
        <v>25</v>
      </c>
      <c r="E118" s="134" t="s">
        <v>210</v>
      </c>
      <c r="F118" s="101"/>
      <c r="G118" s="135">
        <f t="shared" si="12"/>
        <v>0</v>
      </c>
      <c r="H118" s="113"/>
      <c r="I118" s="36"/>
      <c r="J118" s="230">
        <v>25</v>
      </c>
      <c r="K118" s="136" t="s">
        <v>210</v>
      </c>
      <c r="L118" s="101">
        <f t="shared" si="13"/>
        <v>0</v>
      </c>
      <c r="M118" s="135">
        <f t="shared" si="14"/>
        <v>0</v>
      </c>
      <c r="N118" s="7"/>
      <c r="O118" s="36">
        <v>0</v>
      </c>
      <c r="P118" s="137">
        <v>0</v>
      </c>
      <c r="Q118" s="43">
        <v>25</v>
      </c>
      <c r="R118" s="136" t="s">
        <v>210</v>
      </c>
      <c r="S118" s="101">
        <f t="shared" si="15"/>
        <v>0</v>
      </c>
      <c r="T118" s="40">
        <v>0</v>
      </c>
      <c r="U118" s="9"/>
    </row>
    <row r="119" spans="1:42" x14ac:dyDescent="0.2">
      <c r="A119" s="349"/>
      <c r="B119" s="7"/>
      <c r="C119" s="36"/>
      <c r="D119" s="233">
        <v>26</v>
      </c>
      <c r="E119" s="134" t="s">
        <v>211</v>
      </c>
      <c r="F119" s="101"/>
      <c r="G119" s="135">
        <f t="shared" si="12"/>
        <v>0</v>
      </c>
      <c r="H119" s="113"/>
      <c r="I119" s="36"/>
      <c r="J119" s="230">
        <v>26</v>
      </c>
      <c r="K119" s="136" t="s">
        <v>211</v>
      </c>
      <c r="L119" s="101">
        <f t="shared" si="13"/>
        <v>0</v>
      </c>
      <c r="M119" s="135">
        <f t="shared" si="14"/>
        <v>0</v>
      </c>
      <c r="N119" s="7"/>
      <c r="O119" s="36">
        <v>0</v>
      </c>
      <c r="P119" s="137">
        <v>0</v>
      </c>
      <c r="Q119" s="43">
        <v>26</v>
      </c>
      <c r="R119" s="136" t="s">
        <v>211</v>
      </c>
      <c r="S119" s="101">
        <f t="shared" si="15"/>
        <v>0</v>
      </c>
      <c r="T119" s="40">
        <v>0</v>
      </c>
      <c r="U119" s="9"/>
    </row>
    <row r="120" spans="1:42" x14ac:dyDescent="0.2">
      <c r="A120" s="349"/>
      <c r="B120" s="7"/>
      <c r="C120" s="36"/>
      <c r="D120" s="37" t="s">
        <v>303</v>
      </c>
      <c r="E120" s="134" t="s">
        <v>309</v>
      </c>
      <c r="F120" s="101"/>
      <c r="G120" s="135">
        <f t="shared" si="12"/>
        <v>0</v>
      </c>
      <c r="H120" s="113"/>
      <c r="I120" s="36"/>
      <c r="J120" s="37" t="s">
        <v>303</v>
      </c>
      <c r="K120" s="136" t="s">
        <v>309</v>
      </c>
      <c r="L120" s="101">
        <f>L104</f>
        <v>0</v>
      </c>
      <c r="M120" s="135">
        <f t="shared" si="14"/>
        <v>0</v>
      </c>
      <c r="N120" s="7"/>
      <c r="O120" s="36">
        <v>0</v>
      </c>
      <c r="P120" s="137">
        <v>0</v>
      </c>
      <c r="Q120" s="231" t="s">
        <v>303</v>
      </c>
      <c r="R120" s="136" t="s">
        <v>309</v>
      </c>
      <c r="S120" s="101">
        <f>S104</f>
        <v>0</v>
      </c>
      <c r="T120" s="40">
        <v>0</v>
      </c>
      <c r="U120" s="9"/>
    </row>
    <row r="121" spans="1:42" x14ac:dyDescent="0.2">
      <c r="A121" s="349"/>
      <c r="B121" s="7"/>
      <c r="C121" s="36"/>
      <c r="D121" s="37" t="s">
        <v>304</v>
      </c>
      <c r="E121" s="134" t="s">
        <v>310</v>
      </c>
      <c r="F121" s="101"/>
      <c r="G121" s="135">
        <f t="shared" si="12"/>
        <v>0</v>
      </c>
      <c r="H121" s="113"/>
      <c r="I121" s="36"/>
      <c r="J121" s="37" t="s">
        <v>304</v>
      </c>
      <c r="K121" s="136" t="s">
        <v>310</v>
      </c>
      <c r="L121" s="101">
        <f>L105</f>
        <v>0</v>
      </c>
      <c r="M121" s="135">
        <f t="shared" si="14"/>
        <v>0</v>
      </c>
      <c r="N121" s="7"/>
      <c r="O121" s="36">
        <v>0</v>
      </c>
      <c r="P121" s="137">
        <v>0</v>
      </c>
      <c r="Q121" s="231" t="s">
        <v>304</v>
      </c>
      <c r="R121" s="136" t="s">
        <v>310</v>
      </c>
      <c r="S121" s="101">
        <f>S105</f>
        <v>0</v>
      </c>
      <c r="T121" s="40">
        <v>0</v>
      </c>
      <c r="U121" s="9"/>
    </row>
    <row r="122" spans="1:42" x14ac:dyDescent="0.2">
      <c r="A122" s="349"/>
      <c r="B122" s="7"/>
      <c r="C122" s="36"/>
      <c r="D122" s="37" t="s">
        <v>87</v>
      </c>
      <c r="E122" s="134" t="s">
        <v>212</v>
      </c>
      <c r="F122" s="101"/>
      <c r="G122" s="135">
        <f t="shared" si="12"/>
        <v>0</v>
      </c>
      <c r="H122" s="113"/>
      <c r="I122" s="36"/>
      <c r="J122" s="230" t="s">
        <v>87</v>
      </c>
      <c r="K122" s="136" t="s">
        <v>212</v>
      </c>
      <c r="L122" s="101">
        <f t="shared" si="13"/>
        <v>0</v>
      </c>
      <c r="M122" s="135">
        <f t="shared" si="14"/>
        <v>0</v>
      </c>
      <c r="N122" s="7"/>
      <c r="O122" s="36">
        <v>0</v>
      </c>
      <c r="P122" s="137">
        <v>0</v>
      </c>
      <c r="Q122" s="43" t="s">
        <v>87</v>
      </c>
      <c r="R122" s="136" t="s">
        <v>212</v>
      </c>
      <c r="S122" s="101">
        <f t="shared" si="15"/>
        <v>0</v>
      </c>
      <c r="T122" s="40">
        <v>0</v>
      </c>
      <c r="U122" s="9"/>
    </row>
    <row r="123" spans="1:42" x14ac:dyDescent="0.2">
      <c r="A123" s="349"/>
      <c r="B123" s="7"/>
      <c r="C123" s="36"/>
      <c r="D123" s="37" t="s">
        <v>89</v>
      </c>
      <c r="E123" s="134" t="s">
        <v>213</v>
      </c>
      <c r="F123" s="101"/>
      <c r="G123" s="135">
        <f t="shared" si="12"/>
        <v>0</v>
      </c>
      <c r="H123" s="113"/>
      <c r="I123" s="36"/>
      <c r="J123" s="230" t="s">
        <v>89</v>
      </c>
      <c r="K123" s="136" t="s">
        <v>213</v>
      </c>
      <c r="L123" s="101">
        <f t="shared" si="13"/>
        <v>0</v>
      </c>
      <c r="M123" s="135">
        <f t="shared" si="14"/>
        <v>0</v>
      </c>
      <c r="N123" s="7"/>
      <c r="O123" s="36">
        <v>0</v>
      </c>
      <c r="P123" s="137">
        <v>0</v>
      </c>
      <c r="Q123" s="43" t="s">
        <v>89</v>
      </c>
      <c r="R123" s="136" t="s">
        <v>213</v>
      </c>
      <c r="S123" s="101">
        <f t="shared" si="15"/>
        <v>0</v>
      </c>
      <c r="T123" s="40">
        <v>0</v>
      </c>
      <c r="U123" s="9"/>
    </row>
    <row r="124" spans="1:42" ht="13.5" thickBot="1" x14ac:dyDescent="0.25">
      <c r="A124" s="349"/>
      <c r="B124" s="7"/>
      <c r="C124" s="36"/>
      <c r="D124" s="37" t="s">
        <v>91</v>
      </c>
      <c r="E124" s="141" t="s">
        <v>214</v>
      </c>
      <c r="F124" s="132"/>
      <c r="G124" s="135">
        <f t="shared" si="12"/>
        <v>0</v>
      </c>
      <c r="H124" s="113"/>
      <c r="I124" s="36"/>
      <c r="J124" s="230" t="s">
        <v>91</v>
      </c>
      <c r="K124" s="136" t="s">
        <v>214</v>
      </c>
      <c r="L124" s="101">
        <f t="shared" si="13"/>
        <v>0</v>
      </c>
      <c r="M124" s="135">
        <f t="shared" si="14"/>
        <v>0</v>
      </c>
      <c r="N124" s="7"/>
      <c r="O124" s="36">
        <v>0</v>
      </c>
      <c r="P124" s="137">
        <v>0</v>
      </c>
      <c r="Q124" s="43" t="s">
        <v>91</v>
      </c>
      <c r="R124" s="136" t="s">
        <v>214</v>
      </c>
      <c r="S124" s="101">
        <f t="shared" si="15"/>
        <v>0</v>
      </c>
      <c r="T124" s="40">
        <v>0</v>
      </c>
      <c r="U124" s="9"/>
    </row>
    <row r="125" spans="1:42" ht="13.5" customHeight="1" thickTop="1" thickBot="1" x14ac:dyDescent="0.25">
      <c r="A125" s="349"/>
      <c r="B125" s="7"/>
      <c r="C125" s="118">
        <f>SUM(C102:C124)</f>
        <v>0</v>
      </c>
      <c r="D125" s="63"/>
      <c r="E125" s="63"/>
      <c r="F125" s="118"/>
      <c r="G125" s="166">
        <f>SUM(G102:G124)</f>
        <v>0</v>
      </c>
      <c r="H125" s="7"/>
      <c r="I125" s="62">
        <f>SUM(I102:I124)</f>
        <v>0</v>
      </c>
      <c r="J125" s="63"/>
      <c r="K125" s="118"/>
      <c r="L125" s="118"/>
      <c r="M125" s="166">
        <f>SUM(M102:M124)</f>
        <v>0</v>
      </c>
      <c r="N125" s="7"/>
      <c r="O125" s="365">
        <f>SUM(O102:O124)</f>
        <v>0</v>
      </c>
      <c r="P125" s="366"/>
      <c r="Q125" s="63"/>
      <c r="R125" s="63"/>
      <c r="S125" s="118"/>
      <c r="T125" s="166">
        <f>SUM(T102:T124)</f>
        <v>0</v>
      </c>
      <c r="U125" s="9"/>
    </row>
    <row r="126" spans="1:42" ht="13.5" thickBot="1" x14ac:dyDescent="0.25">
      <c r="A126" s="34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113"/>
      <c r="M126" s="7"/>
      <c r="N126" s="7"/>
      <c r="O126" s="7"/>
      <c r="P126" s="7"/>
      <c r="Q126" s="7"/>
      <c r="R126" s="7"/>
      <c r="S126" s="7"/>
      <c r="T126" s="7"/>
      <c r="U126" s="9"/>
    </row>
    <row r="127" spans="1:42" ht="24" customHeight="1" x14ac:dyDescent="0.2">
      <c r="A127" s="349"/>
      <c r="B127" s="7"/>
      <c r="C127" s="368" t="s">
        <v>215</v>
      </c>
      <c r="D127" s="369"/>
      <c r="E127" s="369"/>
      <c r="F127" s="369"/>
      <c r="G127" s="370"/>
      <c r="H127" s="7"/>
      <c r="I127" s="354"/>
      <c r="J127" s="354"/>
      <c r="K127" s="354"/>
      <c r="L127" s="354"/>
      <c r="M127" s="354"/>
      <c r="N127" s="7"/>
      <c r="O127" s="354"/>
      <c r="P127" s="354"/>
      <c r="Q127" s="354"/>
      <c r="R127" s="354"/>
      <c r="S127" s="354"/>
      <c r="T127" s="354"/>
      <c r="U127" s="9"/>
    </row>
    <row r="128" spans="1:42" ht="26.25" thickBot="1" x14ac:dyDescent="0.25">
      <c r="A128" s="349"/>
      <c r="B128" s="7"/>
      <c r="C128" s="142" t="s">
        <v>191</v>
      </c>
      <c r="D128" s="78" t="s">
        <v>16</v>
      </c>
      <c r="E128" s="78" t="s">
        <v>6</v>
      </c>
      <c r="F128" s="78" t="s">
        <v>192</v>
      </c>
      <c r="G128" s="143" t="s">
        <v>8</v>
      </c>
      <c r="H128" s="7"/>
      <c r="I128" s="144"/>
      <c r="J128" s="144"/>
      <c r="K128" s="144"/>
      <c r="L128" s="144"/>
      <c r="M128" s="144"/>
      <c r="N128" s="7"/>
      <c r="O128" s="144"/>
      <c r="P128" s="144"/>
      <c r="Q128" s="144"/>
      <c r="R128" s="144"/>
      <c r="S128" s="144"/>
      <c r="T128" s="144"/>
      <c r="U128" s="9"/>
    </row>
    <row r="129" spans="1:21" x14ac:dyDescent="0.2">
      <c r="A129" s="349"/>
      <c r="B129" s="7"/>
      <c r="C129" s="36"/>
      <c r="D129" s="234">
        <v>9</v>
      </c>
      <c r="E129" s="145" t="s">
        <v>216</v>
      </c>
      <c r="F129" s="146"/>
      <c r="G129" s="147"/>
      <c r="H129" s="113"/>
      <c r="I129" s="148"/>
      <c r="J129" s="149"/>
      <c r="K129" s="148"/>
      <c r="L129" s="148"/>
      <c r="M129" s="150"/>
      <c r="N129" s="7"/>
      <c r="O129" s="148"/>
      <c r="P129" s="149"/>
      <c r="Q129" s="148"/>
      <c r="R129" s="148"/>
      <c r="S129" s="151"/>
      <c r="T129" s="150"/>
      <c r="U129" s="9"/>
    </row>
    <row r="130" spans="1:21" x14ac:dyDescent="0.2">
      <c r="A130" s="349"/>
      <c r="B130" s="7"/>
      <c r="C130" s="36"/>
      <c r="D130" s="122">
        <v>10</v>
      </c>
      <c r="E130" s="145" t="s">
        <v>217</v>
      </c>
      <c r="F130" s="146"/>
      <c r="G130" s="147"/>
      <c r="H130" s="7"/>
      <c r="I130" s="148"/>
      <c r="J130" s="149"/>
      <c r="K130" s="148"/>
      <c r="L130" s="148"/>
      <c r="M130" s="150"/>
      <c r="N130" s="7"/>
      <c r="O130" s="148"/>
      <c r="P130" s="149"/>
      <c r="Q130" s="148"/>
      <c r="R130" s="148"/>
      <c r="S130" s="151"/>
      <c r="T130" s="150"/>
      <c r="U130" s="9"/>
    </row>
    <row r="131" spans="1:21" x14ac:dyDescent="0.2">
      <c r="A131" s="349"/>
      <c r="B131" s="7"/>
      <c r="C131" s="36"/>
      <c r="D131" s="122">
        <v>11</v>
      </c>
      <c r="E131" s="145" t="s">
        <v>218</v>
      </c>
      <c r="F131" s="146"/>
      <c r="G131" s="147"/>
      <c r="H131" s="7"/>
      <c r="I131" s="148"/>
      <c r="J131" s="149"/>
      <c r="K131" s="148"/>
      <c r="L131" s="148"/>
      <c r="M131" s="150"/>
      <c r="N131" s="7"/>
      <c r="O131" s="148"/>
      <c r="P131" s="149"/>
      <c r="Q131" s="148"/>
      <c r="R131" s="148"/>
      <c r="S131" s="151"/>
      <c r="T131" s="150"/>
      <c r="U131" s="9"/>
    </row>
    <row r="132" spans="1:21" x14ac:dyDescent="0.2">
      <c r="A132" s="349"/>
      <c r="B132" s="7"/>
      <c r="C132" s="36"/>
      <c r="D132" s="122">
        <v>12</v>
      </c>
      <c r="E132" s="145" t="s">
        <v>219</v>
      </c>
      <c r="F132" s="146"/>
      <c r="G132" s="147"/>
      <c r="H132" s="7"/>
      <c r="I132" s="148"/>
      <c r="J132" s="149"/>
      <c r="K132" s="148"/>
      <c r="L132" s="148"/>
      <c r="M132" s="150"/>
      <c r="N132" s="7"/>
      <c r="O132" s="148"/>
      <c r="P132" s="149"/>
      <c r="Q132" s="148"/>
      <c r="R132" s="148"/>
      <c r="S132" s="151"/>
      <c r="T132" s="150"/>
      <c r="U132" s="9"/>
    </row>
    <row r="133" spans="1:21" x14ac:dyDescent="0.2">
      <c r="A133" s="349"/>
      <c r="B133" s="7"/>
      <c r="C133" s="36"/>
      <c r="D133" s="122">
        <v>13</v>
      </c>
      <c r="E133" s="145" t="s">
        <v>220</v>
      </c>
      <c r="F133" s="146"/>
      <c r="G133" s="147"/>
      <c r="H133" s="7"/>
      <c r="I133" s="148"/>
      <c r="J133" s="149"/>
      <c r="K133" s="148"/>
      <c r="L133" s="148"/>
      <c r="M133" s="150"/>
      <c r="N133" s="7"/>
      <c r="O133" s="148"/>
      <c r="P133" s="149"/>
      <c r="Q133" s="148"/>
      <c r="R133" s="148"/>
      <c r="S133" s="151"/>
      <c r="T133" s="150"/>
      <c r="U133" s="9"/>
    </row>
    <row r="134" spans="1:21" x14ac:dyDescent="0.2">
      <c r="A134" s="349"/>
      <c r="B134" s="7"/>
      <c r="C134" s="36"/>
      <c r="D134" s="122">
        <v>14</v>
      </c>
      <c r="E134" s="145" t="s">
        <v>221</v>
      </c>
      <c r="F134" s="146"/>
      <c r="G134" s="147"/>
      <c r="H134" s="7"/>
      <c r="I134" s="148"/>
      <c r="J134" s="149"/>
      <c r="K134" s="148"/>
      <c r="L134" s="148"/>
      <c r="M134" s="150"/>
      <c r="N134" s="7"/>
      <c r="O134" s="148"/>
      <c r="P134" s="149"/>
      <c r="Q134" s="148"/>
      <c r="R134" s="148"/>
      <c r="S134" s="151"/>
      <c r="T134" s="150"/>
      <c r="U134" s="9"/>
    </row>
    <row r="135" spans="1:21" x14ac:dyDescent="0.2">
      <c r="A135" s="349"/>
      <c r="B135" s="7"/>
      <c r="C135" s="36"/>
      <c r="D135" s="122">
        <v>15</v>
      </c>
      <c r="E135" s="145" t="s">
        <v>222</v>
      </c>
      <c r="F135" s="146"/>
      <c r="G135" s="147"/>
      <c r="H135" s="7"/>
      <c r="I135" s="148"/>
      <c r="J135" s="149"/>
      <c r="K135" s="148"/>
      <c r="L135" s="148"/>
      <c r="M135" s="150"/>
      <c r="N135" s="7"/>
      <c r="O135" s="148"/>
      <c r="P135" s="149"/>
      <c r="Q135" s="148"/>
      <c r="R135" s="148"/>
      <c r="S135" s="151"/>
      <c r="T135" s="150"/>
      <c r="U135" s="9"/>
    </row>
    <row r="136" spans="1:21" x14ac:dyDescent="0.2">
      <c r="A136" s="349"/>
      <c r="B136" s="7"/>
      <c r="C136" s="36"/>
      <c r="D136" s="122">
        <v>16</v>
      </c>
      <c r="E136" s="145" t="s">
        <v>223</v>
      </c>
      <c r="F136" s="146"/>
      <c r="G136" s="147"/>
      <c r="H136" s="7"/>
      <c r="I136" s="148"/>
      <c r="J136" s="149"/>
      <c r="K136" s="148"/>
      <c r="L136" s="148"/>
      <c r="M136" s="150"/>
      <c r="N136" s="7"/>
      <c r="O136" s="148"/>
      <c r="P136" s="149"/>
      <c r="Q136" s="148"/>
      <c r="R136" s="148"/>
      <c r="S136" s="151"/>
      <c r="T136" s="150"/>
      <c r="U136" s="9"/>
    </row>
    <row r="137" spans="1:21" x14ac:dyDescent="0.2">
      <c r="A137" s="349"/>
      <c r="B137" s="7"/>
      <c r="C137" s="36"/>
      <c r="D137" s="122">
        <v>17</v>
      </c>
      <c r="E137" s="145" t="s">
        <v>224</v>
      </c>
      <c r="F137" s="146"/>
      <c r="G137" s="147"/>
      <c r="H137" s="7"/>
      <c r="I137" s="148"/>
      <c r="J137" s="149"/>
      <c r="K137" s="148"/>
      <c r="L137" s="148"/>
      <c r="M137" s="150"/>
      <c r="N137" s="7"/>
      <c r="O137" s="148"/>
      <c r="P137" s="149"/>
      <c r="Q137" s="148"/>
      <c r="R137" s="148"/>
      <c r="S137" s="151"/>
      <c r="T137" s="150"/>
      <c r="U137" s="9"/>
    </row>
    <row r="138" spans="1:21" x14ac:dyDescent="0.2">
      <c r="A138" s="349"/>
      <c r="B138" s="7"/>
      <c r="C138" s="36"/>
      <c r="D138" s="122">
        <v>18</v>
      </c>
      <c r="E138" s="145" t="s">
        <v>225</v>
      </c>
      <c r="F138" s="146"/>
      <c r="G138" s="147"/>
      <c r="H138" s="7"/>
      <c r="I138" s="148"/>
      <c r="J138" s="149"/>
      <c r="K138" s="148"/>
      <c r="L138" s="148"/>
      <c r="M138" s="150"/>
      <c r="N138" s="7"/>
      <c r="O138" s="148"/>
      <c r="P138" s="149"/>
      <c r="Q138" s="148"/>
      <c r="R138" s="148"/>
      <c r="S138" s="151"/>
      <c r="T138" s="150"/>
      <c r="U138" s="9"/>
    </row>
    <row r="139" spans="1:21" x14ac:dyDescent="0.2">
      <c r="A139" s="349"/>
      <c r="B139" s="7"/>
      <c r="C139" s="36"/>
      <c r="D139" s="122">
        <v>19</v>
      </c>
      <c r="E139" s="145" t="s">
        <v>226</v>
      </c>
      <c r="F139" s="146"/>
      <c r="G139" s="147"/>
      <c r="H139" s="7"/>
      <c r="I139" s="148"/>
      <c r="J139" s="149"/>
      <c r="K139" s="148"/>
      <c r="L139" s="148"/>
      <c r="M139" s="150"/>
      <c r="N139" s="7"/>
      <c r="O139" s="148"/>
      <c r="P139" s="149"/>
      <c r="Q139" s="148"/>
      <c r="R139" s="148"/>
      <c r="S139" s="151"/>
      <c r="T139" s="150"/>
      <c r="U139" s="9"/>
    </row>
    <row r="140" spans="1:21" x14ac:dyDescent="0.2">
      <c r="A140" s="349"/>
      <c r="B140" s="7"/>
      <c r="C140" s="36"/>
      <c r="D140" s="122">
        <v>20</v>
      </c>
      <c r="E140" s="145" t="s">
        <v>227</v>
      </c>
      <c r="F140" s="146"/>
      <c r="G140" s="147"/>
      <c r="H140" s="7"/>
      <c r="I140" s="148"/>
      <c r="J140" s="149"/>
      <c r="K140" s="148"/>
      <c r="L140" s="148"/>
      <c r="M140" s="150"/>
      <c r="N140" s="7"/>
      <c r="O140" s="148"/>
      <c r="P140" s="149"/>
      <c r="Q140" s="148"/>
      <c r="R140" s="148"/>
      <c r="S140" s="151"/>
      <c r="T140" s="150"/>
      <c r="U140" s="9"/>
    </row>
    <row r="141" spans="1:21" x14ac:dyDescent="0.2">
      <c r="A141" s="349"/>
      <c r="B141" s="7"/>
      <c r="C141" s="36"/>
      <c r="D141" s="122">
        <v>21</v>
      </c>
      <c r="E141" s="145" t="s">
        <v>228</v>
      </c>
      <c r="F141" s="146"/>
      <c r="G141" s="147"/>
      <c r="H141" s="7"/>
      <c r="I141" s="148"/>
      <c r="J141" s="149"/>
      <c r="K141" s="148"/>
      <c r="L141" s="148"/>
      <c r="M141" s="150"/>
      <c r="N141" s="7"/>
      <c r="O141" s="148"/>
      <c r="P141" s="149"/>
      <c r="Q141" s="148"/>
      <c r="R141" s="148"/>
      <c r="S141" s="151"/>
      <c r="T141" s="150"/>
      <c r="U141" s="9"/>
    </row>
    <row r="142" spans="1:21" x14ac:dyDescent="0.2">
      <c r="A142" s="349"/>
      <c r="B142" s="7"/>
      <c r="C142" s="36"/>
      <c r="D142" s="122">
        <v>22</v>
      </c>
      <c r="E142" s="145" t="s">
        <v>229</v>
      </c>
      <c r="F142" s="146"/>
      <c r="G142" s="147"/>
      <c r="H142" s="7"/>
      <c r="I142" s="148"/>
      <c r="J142" s="149"/>
      <c r="K142" s="148"/>
      <c r="L142" s="148"/>
      <c r="M142" s="150"/>
      <c r="N142" s="7"/>
      <c r="O142" s="148"/>
      <c r="P142" s="149"/>
      <c r="Q142" s="148"/>
      <c r="R142" s="148"/>
      <c r="S142" s="151"/>
      <c r="T142" s="150"/>
      <c r="U142" s="9"/>
    </row>
    <row r="143" spans="1:21" x14ac:dyDescent="0.2">
      <c r="A143" s="349"/>
      <c r="B143" s="7"/>
      <c r="C143" s="36"/>
      <c r="D143" s="122">
        <v>23</v>
      </c>
      <c r="E143" s="145" t="s">
        <v>230</v>
      </c>
      <c r="F143" s="146"/>
      <c r="G143" s="147"/>
      <c r="H143" s="7"/>
      <c r="I143" s="148"/>
      <c r="J143" s="149"/>
      <c r="K143" s="148"/>
      <c r="L143" s="148"/>
      <c r="M143" s="150"/>
      <c r="N143" s="7"/>
      <c r="O143" s="148"/>
      <c r="P143" s="149"/>
      <c r="Q143" s="148"/>
      <c r="R143" s="148"/>
      <c r="S143" s="151"/>
      <c r="T143" s="150"/>
      <c r="U143" s="9"/>
    </row>
    <row r="144" spans="1:21" x14ac:dyDescent="0.2">
      <c r="A144" s="349"/>
      <c r="B144" s="7"/>
      <c r="C144" s="36"/>
      <c r="D144" s="122">
        <v>24</v>
      </c>
      <c r="E144" s="145" t="s">
        <v>231</v>
      </c>
      <c r="F144" s="146"/>
      <c r="G144" s="147"/>
      <c r="H144" s="7"/>
      <c r="I144" s="148"/>
      <c r="J144" s="149"/>
      <c r="K144" s="148"/>
      <c r="L144" s="148"/>
      <c r="M144" s="150"/>
      <c r="N144" s="7"/>
      <c r="O144" s="148"/>
      <c r="P144" s="149"/>
      <c r="Q144" s="148"/>
      <c r="R144" s="148"/>
      <c r="S144" s="151"/>
      <c r="T144" s="150"/>
      <c r="U144" s="9"/>
    </row>
    <row r="145" spans="1:37" x14ac:dyDescent="0.2">
      <c r="A145" s="349"/>
      <c r="B145" s="7"/>
      <c r="C145" s="36"/>
      <c r="D145" s="122">
        <v>25</v>
      </c>
      <c r="E145" s="145" t="s">
        <v>232</v>
      </c>
      <c r="F145" s="146"/>
      <c r="G145" s="147"/>
      <c r="H145" s="7"/>
      <c r="I145" s="148"/>
      <c r="J145" s="149"/>
      <c r="K145" s="148"/>
      <c r="L145" s="148"/>
      <c r="M145" s="150"/>
      <c r="N145" s="7"/>
      <c r="O145" s="148"/>
      <c r="P145" s="149"/>
      <c r="Q145" s="148"/>
      <c r="R145" s="148"/>
      <c r="S145" s="151"/>
      <c r="T145" s="150"/>
      <c r="U145" s="9"/>
    </row>
    <row r="146" spans="1:37" x14ac:dyDescent="0.2">
      <c r="A146" s="349"/>
      <c r="B146" s="7"/>
      <c r="C146" s="36"/>
      <c r="D146" s="122">
        <v>26</v>
      </c>
      <c r="E146" s="145" t="s">
        <v>233</v>
      </c>
      <c r="F146" s="146"/>
      <c r="G146" s="147"/>
      <c r="H146" s="7"/>
      <c r="I146" s="148"/>
      <c r="J146" s="149"/>
      <c r="K146" s="148"/>
      <c r="L146" s="148"/>
      <c r="M146" s="150"/>
      <c r="N146" s="7"/>
      <c r="O146" s="148"/>
      <c r="P146" s="149"/>
      <c r="Q146" s="148"/>
      <c r="R146" s="148"/>
      <c r="S146" s="151"/>
      <c r="T146" s="150"/>
      <c r="U146" s="9"/>
    </row>
    <row r="147" spans="1:37" x14ac:dyDescent="0.2">
      <c r="A147" s="349"/>
      <c r="B147" s="7"/>
      <c r="C147" s="36"/>
      <c r="D147" s="122" t="s">
        <v>234</v>
      </c>
      <c r="E147" s="145" t="s">
        <v>235</v>
      </c>
      <c r="F147" s="146"/>
      <c r="G147" s="147"/>
      <c r="H147" s="7"/>
      <c r="I147" s="148"/>
      <c r="J147" s="148"/>
      <c r="K147" s="148"/>
      <c r="L147" s="148"/>
      <c r="M147" s="150"/>
      <c r="N147" s="7"/>
      <c r="O147" s="148"/>
      <c r="P147" s="148"/>
      <c r="Q147" s="148"/>
      <c r="R147" s="148"/>
      <c r="S147" s="151"/>
      <c r="T147" s="150"/>
      <c r="U147" s="9"/>
    </row>
    <row r="148" spans="1:37" x14ac:dyDescent="0.2">
      <c r="A148" s="349"/>
      <c r="B148" s="7"/>
      <c r="C148" s="36"/>
      <c r="D148" s="122" t="s">
        <v>236</v>
      </c>
      <c r="E148" s="145" t="s">
        <v>237</v>
      </c>
      <c r="F148" s="146"/>
      <c r="G148" s="147"/>
      <c r="H148" s="7"/>
      <c r="I148" s="148"/>
      <c r="J148" s="148"/>
      <c r="K148" s="148"/>
      <c r="L148" s="148"/>
      <c r="M148" s="150"/>
      <c r="N148" s="7"/>
      <c r="O148" s="148"/>
      <c r="P148" s="148"/>
      <c r="Q148" s="148"/>
      <c r="R148" s="148"/>
      <c r="S148" s="151"/>
      <c r="T148" s="150"/>
      <c r="U148" s="9"/>
    </row>
    <row r="149" spans="1:37" ht="15" customHeight="1" thickBot="1" x14ac:dyDescent="0.25">
      <c r="A149" s="349"/>
      <c r="B149" s="7"/>
      <c r="C149" s="36"/>
      <c r="D149" s="122" t="s">
        <v>238</v>
      </c>
      <c r="E149" s="145" t="s">
        <v>239</v>
      </c>
      <c r="F149" s="146"/>
      <c r="G149" s="147"/>
      <c r="H149" s="7"/>
      <c r="I149" s="148"/>
      <c r="J149" s="148"/>
      <c r="K149" s="148"/>
      <c r="L149" s="148"/>
      <c r="M149" s="150"/>
      <c r="N149" s="7"/>
      <c r="O149" s="148"/>
      <c r="P149" s="148"/>
      <c r="Q149" s="148"/>
      <c r="R149" s="148"/>
      <c r="S149" s="151"/>
      <c r="T149" s="150"/>
      <c r="U149" s="9"/>
    </row>
    <row r="150" spans="1:37" ht="14.25" thickTop="1" thickBot="1" x14ac:dyDescent="0.25">
      <c r="A150" s="350"/>
      <c r="B150" s="68"/>
      <c r="C150" s="118">
        <f>SUM(C129:C149)</f>
        <v>0</v>
      </c>
      <c r="D150" s="190"/>
      <c r="E150" s="190"/>
      <c r="F150" s="118"/>
      <c r="G150" s="166">
        <f>SUM(G129:G149)</f>
        <v>0</v>
      </c>
      <c r="H150" s="7"/>
      <c r="I150" s="65"/>
      <c r="J150" s="66"/>
      <c r="K150" s="66"/>
      <c r="L150" s="152"/>
      <c r="M150" s="152"/>
      <c r="N150" s="7"/>
      <c r="O150" s="65"/>
      <c r="P150" s="66"/>
      <c r="Q150" s="66"/>
      <c r="R150" s="153"/>
      <c r="S150" s="152"/>
      <c r="T150" s="152"/>
      <c r="U150" s="9"/>
    </row>
    <row r="151" spans="1:37" ht="13.5" thickBot="1" x14ac:dyDescent="0.25">
      <c r="A151" s="348" t="s">
        <v>240</v>
      </c>
      <c r="B151" s="22"/>
      <c r="C151" s="7"/>
      <c r="D151" s="7"/>
      <c r="E151" s="7"/>
      <c r="F151" s="7"/>
      <c r="G151" s="7"/>
      <c r="H151" s="22"/>
      <c r="I151" s="71"/>
      <c r="J151" s="71"/>
      <c r="K151" s="71"/>
      <c r="L151" s="71"/>
      <c r="M151" s="71"/>
      <c r="N151" s="22"/>
      <c r="O151" s="22"/>
      <c r="P151" s="22"/>
      <c r="Q151" s="22"/>
      <c r="R151" s="22"/>
      <c r="S151" s="22"/>
      <c r="T151" s="22"/>
      <c r="U151" s="23"/>
    </row>
    <row r="152" spans="1:37" x14ac:dyDescent="0.2">
      <c r="A152" s="349"/>
      <c r="B152" s="7"/>
      <c r="C152" s="351" t="s">
        <v>241</v>
      </c>
      <c r="D152" s="352"/>
      <c r="E152" s="352"/>
      <c r="F152" s="352"/>
      <c r="G152" s="353"/>
      <c r="H152" s="7"/>
      <c r="I152" s="351" t="s">
        <v>241</v>
      </c>
      <c r="J152" s="352"/>
      <c r="K152" s="352"/>
      <c r="L152" s="352"/>
      <c r="M152" s="353"/>
      <c r="N152" s="7"/>
      <c r="O152" s="7"/>
      <c r="P152" s="7"/>
      <c r="Q152" s="7"/>
      <c r="R152" s="7"/>
      <c r="S152" s="7"/>
      <c r="T152" s="7"/>
      <c r="U152" s="9"/>
    </row>
    <row r="153" spans="1:37" ht="26.25" thickBot="1" x14ac:dyDescent="0.25">
      <c r="A153" s="349"/>
      <c r="B153" s="7"/>
      <c r="C153" s="154" t="s">
        <v>18</v>
      </c>
      <c r="D153" s="155" t="s">
        <v>16</v>
      </c>
      <c r="E153" s="155" t="s">
        <v>6</v>
      </c>
      <c r="F153" s="155" t="s">
        <v>242</v>
      </c>
      <c r="G153" s="156" t="s">
        <v>8</v>
      </c>
      <c r="H153" s="7"/>
      <c r="I153" s="154" t="s">
        <v>243</v>
      </c>
      <c r="J153" s="155" t="s">
        <v>16</v>
      </c>
      <c r="K153" s="155" t="s">
        <v>6</v>
      </c>
      <c r="L153" s="155" t="s">
        <v>242</v>
      </c>
      <c r="M153" s="156" t="s">
        <v>8</v>
      </c>
      <c r="N153" s="7"/>
      <c r="O153" s="7"/>
      <c r="P153" s="7"/>
      <c r="Q153" s="7"/>
      <c r="R153" s="7"/>
      <c r="S153" s="7"/>
      <c r="T153" s="7"/>
      <c r="U153" s="9"/>
    </row>
    <row r="154" spans="1:37" ht="13.5" thickBot="1" x14ac:dyDescent="0.25">
      <c r="A154" s="349"/>
      <c r="B154" s="7"/>
      <c r="C154" s="157"/>
      <c r="D154" s="158" t="s">
        <v>47</v>
      </c>
      <c r="E154" s="158"/>
      <c r="F154" s="274">
        <f>F24</f>
        <v>0</v>
      </c>
      <c r="G154" s="168">
        <f>ROUND(F154*C154,6)</f>
        <v>0</v>
      </c>
      <c r="H154" s="7"/>
      <c r="I154" s="157"/>
      <c r="J154" s="158"/>
      <c r="K154" s="158"/>
      <c r="L154" s="275"/>
      <c r="M154" s="168"/>
      <c r="N154" s="7"/>
      <c r="O154" s="390" t="s">
        <v>284</v>
      </c>
      <c r="P154" s="391"/>
      <c r="Q154" s="391"/>
      <c r="R154" s="391"/>
      <c r="S154" s="391"/>
      <c r="T154" s="169">
        <f>(T125+M154+G154+G150+G125+M125+G97+M97+S97+AP97+T50+M50+G50+G5+M5+T5+SUM('prekroc DMAX'!W:W)+SUM('prekroc CYC'!S:S)+SUM('korekcna Dmax'!Y:Y)+SUM('korekcna distr'!N:N))+SUM('vyrovnaný odber'!Z:Z)+SUM('korekcna CYC'!S:S)+SUM(prekroc_entry!M:M)</f>
        <v>0</v>
      </c>
      <c r="U154" s="9"/>
    </row>
    <row r="155" spans="1:37" s="10" customFormat="1" ht="13.5" thickBot="1" x14ac:dyDescent="0.25">
      <c r="A155" s="350"/>
      <c r="B155" s="68"/>
      <c r="C155" s="157"/>
      <c r="D155" s="158"/>
      <c r="E155" s="158"/>
      <c r="F155" s="274"/>
      <c r="G155" s="168"/>
      <c r="H155" s="68"/>
      <c r="I155" s="68"/>
      <c r="J155" s="68"/>
      <c r="K155" s="68"/>
      <c r="L155" s="68"/>
      <c r="M155" s="68"/>
      <c r="N155" s="68"/>
      <c r="O155" s="392" t="s">
        <v>282</v>
      </c>
      <c r="P155" s="393"/>
      <c r="Q155" s="393"/>
      <c r="R155" s="393"/>
      <c r="S155" s="393"/>
      <c r="T155" s="195">
        <f>C97/1000</f>
        <v>0</v>
      </c>
      <c r="U155" s="159"/>
      <c r="AK155" s="6"/>
    </row>
    <row r="156" spans="1:37" x14ac:dyDescent="0.2">
      <c r="C156" s="279"/>
      <c r="D156" s="45"/>
      <c r="E156" s="45"/>
      <c r="F156" s="280"/>
      <c r="G156" s="281"/>
      <c r="O156" s="392" t="s">
        <v>283</v>
      </c>
      <c r="P156" s="393"/>
      <c r="Q156" s="393"/>
      <c r="R156" s="393"/>
      <c r="S156" s="393"/>
      <c r="T156" s="170" t="e">
        <f>T154/T155</f>
        <v>#DIV/0!</v>
      </c>
    </row>
    <row r="157" spans="1:37" x14ac:dyDescent="0.2">
      <c r="C157" s="279"/>
      <c r="D157" s="45"/>
      <c r="E157" s="45"/>
      <c r="F157" s="280"/>
      <c r="G157" s="281"/>
    </row>
    <row r="158" spans="1:37" x14ac:dyDescent="0.2">
      <c r="C158" s="140"/>
      <c r="D158" s="140"/>
      <c r="E158" s="140"/>
      <c r="F158" s="140"/>
      <c r="G158" s="140"/>
    </row>
  </sheetData>
  <sheetProtection algorithmName="SHA-512" hashValue="SbWqqfDIOt2dKThAFW6Bz+G1CIFw92nG7fqcmCLH+zkgY/jISpdGFWWqnFz+Mrfumwq5SL38oF3l2Mn5HSUGlg==" saltValue="zgEyHEej/97jxFZqigV0bw==" spinCount="100000" sheet="1" objects="1" scenarios="1"/>
  <mergeCells count="55">
    <mergeCell ref="O154:S154"/>
    <mergeCell ref="O155:S155"/>
    <mergeCell ref="O156:S156"/>
    <mergeCell ref="C1:F1"/>
    <mergeCell ref="O1:S1"/>
    <mergeCell ref="I127:M127"/>
    <mergeCell ref="O127:T127"/>
    <mergeCell ref="A2:A6"/>
    <mergeCell ref="C3:G3"/>
    <mergeCell ref="I3:M3"/>
    <mergeCell ref="O3:T3"/>
    <mergeCell ref="C4:D4"/>
    <mergeCell ref="I4:J4"/>
    <mergeCell ref="O4:Q4"/>
    <mergeCell ref="C5:D5"/>
    <mergeCell ref="I5:J5"/>
    <mergeCell ref="O5:Q5"/>
    <mergeCell ref="A7:A51"/>
    <mergeCell ref="C8:G8"/>
    <mergeCell ref="I8:M8"/>
    <mergeCell ref="O8:T8"/>
    <mergeCell ref="AL8:AP8"/>
    <mergeCell ref="AR8:AW8"/>
    <mergeCell ref="AY8:BE8"/>
    <mergeCell ref="O9:P9"/>
    <mergeCell ref="O50:P50"/>
    <mergeCell ref="AE53:AJ53"/>
    <mergeCell ref="AL53:AP53"/>
    <mergeCell ref="W53:AB53"/>
    <mergeCell ref="W65:AB65"/>
    <mergeCell ref="AE65:AJ65"/>
    <mergeCell ref="W66:W67"/>
    <mergeCell ref="X66:X67"/>
    <mergeCell ref="AA66:AA67"/>
    <mergeCell ref="AB66:AB67"/>
    <mergeCell ref="AE66:AE67"/>
    <mergeCell ref="AF66:AF67"/>
    <mergeCell ref="AI66:AI67"/>
    <mergeCell ref="AJ66:AJ67"/>
    <mergeCell ref="A151:A155"/>
    <mergeCell ref="C152:G152"/>
    <mergeCell ref="I152:M152"/>
    <mergeCell ref="W81:AB81"/>
    <mergeCell ref="AE81:AJ81"/>
    <mergeCell ref="A99:A150"/>
    <mergeCell ref="C100:G100"/>
    <mergeCell ref="I100:M100"/>
    <mergeCell ref="O100:T100"/>
    <mergeCell ref="O101:P101"/>
    <mergeCell ref="O125:P125"/>
    <mergeCell ref="A52:A98"/>
    <mergeCell ref="C53:G53"/>
    <mergeCell ref="I53:M53"/>
    <mergeCell ref="O53:S53"/>
    <mergeCell ref="C127:G127"/>
  </mergeCells>
  <printOptions horizontalCentered="1" verticalCentered="1"/>
  <pageMargins left="0.27559055118110237" right="0.27559055118110237" top="0.39370078740157483" bottom="0.39370078740157483" header="0.19685039370078741" footer="0.19685039370078741"/>
  <pageSetup paperSize="9" scale="45" orientation="landscape" r:id="rId1"/>
  <headerFooter>
    <oddHeader>&amp;LPríloha č.1 - výpočet ceny za prístup a distribúciu&amp;RSPP - distribúcia, a.s.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156"/>
  <sheetViews>
    <sheetView showGridLines="0" zoomScale="85" zoomScaleNormal="85" workbookViewId="0">
      <selection activeCell="A7" sqref="A7:A51"/>
    </sheetView>
  </sheetViews>
  <sheetFormatPr defaultRowHeight="12.75" x14ac:dyDescent="0.2"/>
  <cols>
    <col min="1" max="1" width="15.42578125" style="10" customWidth="1"/>
    <col min="2" max="2" width="2.42578125" customWidth="1"/>
    <col min="3" max="3" width="25.140625" customWidth="1"/>
    <col min="4" max="4" width="11.42578125" bestFit="1" customWidth="1"/>
    <col min="5" max="5" width="67" bestFit="1" customWidth="1"/>
    <col min="6" max="6" width="26.85546875" bestFit="1" customWidth="1"/>
    <col min="7" max="7" width="28.140625" customWidth="1"/>
    <col min="8" max="8" width="3.5703125" customWidth="1"/>
    <col min="9" max="9" width="27.42578125" bestFit="1" customWidth="1"/>
    <col min="10" max="10" width="15.85546875" bestFit="1" customWidth="1"/>
    <col min="11" max="11" width="63.42578125" bestFit="1" customWidth="1"/>
    <col min="12" max="12" width="17.5703125" customWidth="1"/>
    <col min="13" max="13" width="28.140625" customWidth="1"/>
    <col min="14" max="14" width="1.5703125" customWidth="1"/>
    <col min="15" max="15" width="27.85546875" bestFit="1" customWidth="1"/>
    <col min="16" max="16" width="10.42578125" customWidth="1"/>
    <col min="17" max="17" width="56.140625" bestFit="1" customWidth="1"/>
    <col min="18" max="18" width="63.42578125" bestFit="1" customWidth="1"/>
    <col min="19" max="19" width="18.5703125" bestFit="1" customWidth="1"/>
    <col min="20" max="20" width="28.140625" customWidth="1"/>
    <col min="21" max="21" width="3" customWidth="1"/>
    <col min="23" max="23" width="14.42578125" hidden="1" customWidth="1"/>
    <col min="24" max="24" width="10.140625" hidden="1" customWidth="1"/>
    <col min="25" max="25" width="25.5703125" hidden="1" customWidth="1"/>
    <col min="26" max="26" width="11.5703125" hidden="1" customWidth="1"/>
    <col min="27" max="27" width="11.140625" hidden="1" customWidth="1"/>
    <col min="28" max="28" width="14.42578125" hidden="1" customWidth="1"/>
    <col min="29" max="29" width="10" hidden="1" customWidth="1"/>
    <col min="30" max="30" width="0" hidden="1" customWidth="1"/>
    <col min="31" max="31" width="14.5703125" hidden="1" customWidth="1"/>
    <col min="32" max="32" width="9.5703125" hidden="1" customWidth="1"/>
    <col min="33" max="33" width="30.85546875" hidden="1" customWidth="1"/>
    <col min="34" max="35" width="10.85546875" hidden="1" customWidth="1"/>
    <col min="36" max="36" width="14.5703125" hidden="1" customWidth="1"/>
    <col min="37" max="37" width="8.85546875" style="6" hidden="1" customWidth="1"/>
    <col min="38" max="38" width="20.5703125" bestFit="1" customWidth="1"/>
    <col min="39" max="39" width="9.42578125" bestFit="1" customWidth="1"/>
    <col min="40" max="40" width="55.42578125" bestFit="1" customWidth="1"/>
    <col min="41" max="41" width="13.42578125" bestFit="1" customWidth="1"/>
    <col min="42" max="42" width="16.5703125" bestFit="1" customWidth="1"/>
    <col min="44" max="44" width="10.42578125" bestFit="1" customWidth="1"/>
    <col min="45" max="45" width="9.42578125" bestFit="1" customWidth="1"/>
    <col min="46" max="46" width="32" bestFit="1" customWidth="1"/>
    <col min="48" max="49" width="14.42578125" bestFit="1" customWidth="1"/>
    <col min="53" max="53" width="9.42578125" bestFit="1" customWidth="1"/>
    <col min="54" max="54" width="32" bestFit="1" customWidth="1"/>
    <col min="56" max="56" width="13.42578125" bestFit="1" customWidth="1"/>
    <col min="57" max="57" width="10.5703125" bestFit="1" customWidth="1"/>
  </cols>
  <sheetData>
    <row r="1" spans="1:58" ht="24" customHeight="1" x14ac:dyDescent="0.2">
      <c r="A1" s="1"/>
      <c r="B1" s="2"/>
      <c r="C1" s="394" t="s">
        <v>0</v>
      </c>
      <c r="D1" s="394"/>
      <c r="E1" s="394"/>
      <c r="F1" s="394"/>
      <c r="G1" s="3"/>
      <c r="H1" s="3"/>
      <c r="I1" s="3" t="s">
        <v>245</v>
      </c>
      <c r="J1" s="3"/>
      <c r="K1" s="3" t="s">
        <v>244</v>
      </c>
      <c r="L1" s="3"/>
      <c r="M1" s="3"/>
      <c r="N1" s="3"/>
      <c r="O1" s="394"/>
      <c r="P1" s="394"/>
      <c r="Q1" s="394"/>
      <c r="R1" s="394"/>
      <c r="S1" s="394"/>
      <c r="T1" s="4">
        <f>'Distribúcia 24 URSO'!T1</f>
        <v>45627</v>
      </c>
      <c r="U1" s="5"/>
      <c r="V1" s="191">
        <f>'Distribúcia 24 URSO'!V1</f>
        <v>0.4</v>
      </c>
    </row>
    <row r="2" spans="1:58" ht="13.5" thickBot="1" x14ac:dyDescent="0.25">
      <c r="A2" s="382" t="s">
        <v>1</v>
      </c>
      <c r="B2" s="7"/>
      <c r="C2" s="7"/>
      <c r="D2" s="7"/>
      <c r="E2" s="8" t="s">
        <v>244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9"/>
      <c r="V2" s="10"/>
    </row>
    <row r="3" spans="1:58" ht="13.5" thickBot="1" x14ac:dyDescent="0.25">
      <c r="A3" s="382"/>
      <c r="B3" s="7"/>
      <c r="C3" s="367" t="s">
        <v>2</v>
      </c>
      <c r="D3" s="361"/>
      <c r="E3" s="361"/>
      <c r="F3" s="361"/>
      <c r="G3" s="362"/>
      <c r="H3" s="7"/>
      <c r="I3" s="367" t="s">
        <v>3</v>
      </c>
      <c r="J3" s="361"/>
      <c r="K3" s="361"/>
      <c r="L3" s="361"/>
      <c r="M3" s="362"/>
      <c r="N3" s="7"/>
      <c r="O3" s="367" t="s">
        <v>4</v>
      </c>
      <c r="P3" s="361"/>
      <c r="Q3" s="361"/>
      <c r="R3" s="361"/>
      <c r="S3" s="361"/>
      <c r="T3" s="362"/>
      <c r="U3" s="9"/>
      <c r="V3" s="10"/>
    </row>
    <row r="4" spans="1:58" ht="26.25" customHeight="1" thickBot="1" x14ac:dyDescent="0.25">
      <c r="A4" s="382"/>
      <c r="B4" s="7"/>
      <c r="C4" s="363" t="s">
        <v>5</v>
      </c>
      <c r="D4" s="364"/>
      <c r="E4" s="11" t="s">
        <v>6</v>
      </c>
      <c r="F4" s="12" t="s">
        <v>7</v>
      </c>
      <c r="G4" s="13" t="s">
        <v>8</v>
      </c>
      <c r="H4" s="7"/>
      <c r="I4" s="363" t="s">
        <v>5</v>
      </c>
      <c r="J4" s="364"/>
      <c r="K4" s="11" t="s">
        <v>6</v>
      </c>
      <c r="L4" s="12" t="s">
        <v>7</v>
      </c>
      <c r="M4" s="13" t="s">
        <v>8</v>
      </c>
      <c r="N4" s="7"/>
      <c r="O4" s="383" t="s">
        <v>9</v>
      </c>
      <c r="P4" s="384"/>
      <c r="Q4" s="385"/>
      <c r="R4" s="11" t="s">
        <v>6</v>
      </c>
      <c r="S4" s="14" t="s">
        <v>7</v>
      </c>
      <c r="T4" s="15" t="s">
        <v>8</v>
      </c>
      <c r="U4" s="9"/>
      <c r="V4" s="10"/>
    </row>
    <row r="5" spans="1:58" ht="13.5" thickBot="1" x14ac:dyDescent="0.25">
      <c r="A5" s="382"/>
      <c r="B5" s="7"/>
      <c r="C5" s="386">
        <f>'Distribúcia 24 URSO'!C5:D5</f>
        <v>0</v>
      </c>
      <c r="D5" s="387"/>
      <c r="E5" s="16" t="s">
        <v>10</v>
      </c>
      <c r="F5" s="17"/>
      <c r="G5" s="167">
        <f>ROUND(F5*C5,6)</f>
        <v>0</v>
      </c>
      <c r="H5" s="7"/>
      <c r="I5" s="386">
        <f>'Distribúcia 24 URSO'!I5:J5</f>
        <v>0</v>
      </c>
      <c r="J5" s="387"/>
      <c r="K5" s="16" t="s">
        <v>10</v>
      </c>
      <c r="L5" s="17">
        <f>F5*12*V1</f>
        <v>0</v>
      </c>
      <c r="M5" s="167">
        <f>ROUND(L5*I5,6)</f>
        <v>0</v>
      </c>
      <c r="N5" s="7"/>
      <c r="O5" s="386">
        <f>'Distribúcia 24 URSO'!O5:Q5</f>
        <v>0</v>
      </c>
      <c r="P5" s="388"/>
      <c r="Q5" s="389"/>
      <c r="R5" s="16" t="s">
        <v>10</v>
      </c>
      <c r="S5" s="17">
        <f>L5/5</f>
        <v>0</v>
      </c>
      <c r="T5" s="167">
        <f>ROUND(S5*O5,6)</f>
        <v>0</v>
      </c>
      <c r="U5" s="9"/>
      <c r="V5" s="10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x14ac:dyDescent="0.2">
      <c r="A6" s="382"/>
      <c r="B6" s="7"/>
      <c r="C6" s="18"/>
      <c r="D6" s="18"/>
      <c r="E6" s="18"/>
      <c r="F6" s="19"/>
      <c r="G6" s="20"/>
      <c r="H6" s="7"/>
      <c r="I6" s="18"/>
      <c r="J6" s="18"/>
      <c r="K6" s="18"/>
      <c r="L6" s="19"/>
      <c r="M6" s="21"/>
      <c r="N6" s="7"/>
      <c r="O6" s="18"/>
      <c r="P6" s="18"/>
      <c r="Q6" s="18"/>
      <c r="R6" s="18"/>
      <c r="S6" s="19"/>
      <c r="T6" s="21"/>
      <c r="U6" s="9"/>
      <c r="V6" s="10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8" ht="13.5" thickBot="1" x14ac:dyDescent="0.25">
      <c r="A7" s="348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10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ht="13.5" thickBot="1" x14ac:dyDescent="0.25">
      <c r="A8" s="349"/>
      <c r="B8" s="7"/>
      <c r="C8" s="379" t="s">
        <v>12</v>
      </c>
      <c r="D8" s="380"/>
      <c r="E8" s="380"/>
      <c r="F8" s="380"/>
      <c r="G8" s="381"/>
      <c r="H8" s="7"/>
      <c r="I8" s="367" t="s">
        <v>13</v>
      </c>
      <c r="J8" s="361"/>
      <c r="K8" s="361"/>
      <c r="L8" s="361"/>
      <c r="M8" s="362"/>
      <c r="N8" s="7"/>
      <c r="O8" s="367" t="s">
        <v>14</v>
      </c>
      <c r="P8" s="361"/>
      <c r="Q8" s="361"/>
      <c r="R8" s="361"/>
      <c r="S8" s="361"/>
      <c r="T8" s="362"/>
      <c r="U8" s="9"/>
      <c r="V8" s="10"/>
      <c r="AL8" s="374"/>
      <c r="AM8" s="374"/>
      <c r="AN8" s="374"/>
      <c r="AO8" s="374"/>
      <c r="AP8" s="374"/>
      <c r="AQ8" s="7"/>
      <c r="AR8" s="374"/>
      <c r="AS8" s="374"/>
      <c r="AT8" s="374"/>
      <c r="AU8" s="374"/>
      <c r="AV8" s="374"/>
      <c r="AW8" s="374"/>
      <c r="AX8" s="7"/>
      <c r="AY8" s="374"/>
      <c r="AZ8" s="374"/>
      <c r="BA8" s="374"/>
      <c r="BB8" s="374"/>
      <c r="BC8" s="374"/>
      <c r="BD8" s="374"/>
      <c r="BE8" s="374"/>
    </row>
    <row r="9" spans="1:58" ht="26.25" thickBot="1" x14ac:dyDescent="0.25">
      <c r="A9" s="349"/>
      <c r="B9" s="7"/>
      <c r="C9" s="24" t="s">
        <v>15</v>
      </c>
      <c r="D9" s="25" t="s">
        <v>16</v>
      </c>
      <c r="E9" s="25" t="s">
        <v>6</v>
      </c>
      <c r="F9" s="14" t="s">
        <v>17</v>
      </c>
      <c r="G9" s="15" t="s">
        <v>8</v>
      </c>
      <c r="H9" s="7"/>
      <c r="I9" s="26" t="s">
        <v>15</v>
      </c>
      <c r="J9" s="12" t="s">
        <v>16</v>
      </c>
      <c r="K9" s="27" t="s">
        <v>6</v>
      </c>
      <c r="L9" s="12" t="s">
        <v>17</v>
      </c>
      <c r="M9" s="13" t="s">
        <v>8</v>
      </c>
      <c r="N9" s="7"/>
      <c r="O9" s="395" t="s">
        <v>15</v>
      </c>
      <c r="P9" s="385"/>
      <c r="Q9" s="11" t="s">
        <v>16</v>
      </c>
      <c r="R9" s="25" t="s">
        <v>6</v>
      </c>
      <c r="S9" s="25" t="s">
        <v>17</v>
      </c>
      <c r="T9" s="28" t="s">
        <v>8</v>
      </c>
      <c r="U9" s="9"/>
      <c r="V9" s="10"/>
      <c r="AL9" s="29"/>
      <c r="AM9" s="29"/>
      <c r="AN9" s="29"/>
      <c r="AO9" s="29"/>
      <c r="AP9" s="29"/>
      <c r="AQ9" s="7"/>
      <c r="AR9" s="29"/>
      <c r="AS9" s="29"/>
      <c r="AT9" s="29"/>
      <c r="AU9" s="29"/>
      <c r="AV9" s="29"/>
      <c r="AW9" s="29"/>
      <c r="AX9" s="7"/>
      <c r="AY9" s="29"/>
      <c r="AZ9" s="29"/>
      <c r="BA9" s="29"/>
      <c r="BB9" s="29"/>
      <c r="BC9" s="29"/>
      <c r="BD9" s="29"/>
      <c r="BE9" s="29"/>
    </row>
    <row r="10" spans="1:58" x14ac:dyDescent="0.2">
      <c r="A10" s="349"/>
      <c r="B10" s="7"/>
      <c r="C10" s="30">
        <f>'Distribúcia 24 URSO'!C10</f>
        <v>0</v>
      </c>
      <c r="D10" s="31" t="s">
        <v>19</v>
      </c>
      <c r="E10" s="32" t="s">
        <v>20</v>
      </c>
      <c r="F10" s="33"/>
      <c r="G10" s="34">
        <f>F10*C10</f>
        <v>0</v>
      </c>
      <c r="H10" s="35"/>
      <c r="I10" s="30">
        <f>'Distribúcia 24 URSO'!I10</f>
        <v>0</v>
      </c>
      <c r="J10" s="37" t="s">
        <v>19</v>
      </c>
      <c r="K10" s="38" t="s">
        <v>20</v>
      </c>
      <c r="L10" s="39">
        <f>F10*12*$V$1</f>
        <v>0</v>
      </c>
      <c r="M10" s="40">
        <f>I10*L10</f>
        <v>0</v>
      </c>
      <c r="N10" s="7"/>
      <c r="O10" s="30">
        <f>'Distribúcia 24 URSO'!O10</f>
        <v>0</v>
      </c>
      <c r="P10" s="41"/>
      <c r="Q10" s="42" t="s">
        <v>19</v>
      </c>
      <c r="R10" s="43" t="s">
        <v>20</v>
      </c>
      <c r="S10" s="39">
        <f>L10/5</f>
        <v>0</v>
      </c>
      <c r="T10" s="40">
        <f>O10*S10</f>
        <v>0</v>
      </c>
      <c r="U10" s="9"/>
      <c r="V10" s="10"/>
      <c r="AL10" s="44"/>
      <c r="AM10" s="45"/>
      <c r="AN10" s="8"/>
      <c r="AO10" s="46"/>
      <c r="AP10" s="47"/>
      <c r="AQ10" s="35"/>
      <c r="AR10" s="44"/>
      <c r="AS10" s="45"/>
      <c r="AT10" s="45"/>
      <c r="AU10" s="45"/>
      <c r="AV10" s="46"/>
      <c r="AW10" s="47"/>
      <c r="AX10" s="35"/>
      <c r="AY10" s="44"/>
      <c r="AZ10" s="44"/>
      <c r="BA10" s="45"/>
      <c r="BB10" s="48"/>
      <c r="BC10" s="48"/>
      <c r="BD10" s="46"/>
      <c r="BE10" s="47"/>
      <c r="BF10" s="49"/>
    </row>
    <row r="11" spans="1:58" x14ac:dyDescent="0.2">
      <c r="A11" s="349"/>
      <c r="B11" s="7"/>
      <c r="C11" s="50">
        <f>'Distribúcia 24 URSO'!C11</f>
        <v>0</v>
      </c>
      <c r="D11" s="51" t="s">
        <v>21</v>
      </c>
      <c r="E11" s="52" t="s">
        <v>22</v>
      </c>
      <c r="F11" s="53"/>
      <c r="G11" s="54">
        <f t="shared" ref="G11:G49" si="0">F11*C11</f>
        <v>0</v>
      </c>
      <c r="H11" s="35"/>
      <c r="I11" s="50">
        <f>'Distribúcia 24 URSO'!I11</f>
        <v>0</v>
      </c>
      <c r="J11" s="37" t="s">
        <v>21</v>
      </c>
      <c r="K11" s="38" t="s">
        <v>22</v>
      </c>
      <c r="L11" s="39">
        <f t="shared" ref="L11:L49" si="1">F11*12*$V$1</f>
        <v>0</v>
      </c>
      <c r="M11" s="40">
        <f t="shared" ref="M11:M49" si="2">I11*L11</f>
        <v>0</v>
      </c>
      <c r="N11" s="7"/>
      <c r="O11" s="50">
        <f>'Distribúcia 24 URSO'!O11</f>
        <v>0</v>
      </c>
      <c r="P11" s="41"/>
      <c r="Q11" s="42" t="s">
        <v>21</v>
      </c>
      <c r="R11" s="43" t="s">
        <v>22</v>
      </c>
      <c r="S11" s="39">
        <f t="shared" ref="S11:S49" si="3">L11/5</f>
        <v>0</v>
      </c>
      <c r="T11" s="40">
        <f t="shared" ref="T11:T49" si="4">O11*S11</f>
        <v>0</v>
      </c>
      <c r="U11" s="9"/>
      <c r="V11" s="10"/>
      <c r="AL11" s="44"/>
      <c r="AM11" s="45"/>
      <c r="AN11" s="8"/>
      <c r="AO11" s="46"/>
      <c r="AP11" s="47"/>
      <c r="AQ11" s="35"/>
      <c r="AR11" s="44"/>
      <c r="AS11" s="45"/>
      <c r="AT11" s="45"/>
      <c r="AU11" s="45"/>
      <c r="AV11" s="46"/>
      <c r="AW11" s="47"/>
      <c r="AX11" s="35"/>
      <c r="AY11" s="44"/>
      <c r="AZ11" s="44"/>
      <c r="BA11" s="45"/>
      <c r="BB11" s="48"/>
      <c r="BC11" s="48"/>
      <c r="BD11" s="46"/>
      <c r="BE11" s="47"/>
      <c r="BF11" s="49"/>
    </row>
    <row r="12" spans="1:58" x14ac:dyDescent="0.2">
      <c r="A12" s="349"/>
      <c r="B12" s="7"/>
      <c r="C12" s="50">
        <f>'Distribúcia 24 URSO'!C12</f>
        <v>0</v>
      </c>
      <c r="D12" s="51" t="s">
        <v>23</v>
      </c>
      <c r="E12" s="52" t="s">
        <v>24</v>
      </c>
      <c r="F12" s="53"/>
      <c r="G12" s="54">
        <f t="shared" si="0"/>
        <v>0</v>
      </c>
      <c r="H12" s="35"/>
      <c r="I12" s="50">
        <f>'Distribúcia 24 URSO'!I12</f>
        <v>0</v>
      </c>
      <c r="J12" s="37" t="s">
        <v>23</v>
      </c>
      <c r="K12" s="38" t="s">
        <v>24</v>
      </c>
      <c r="L12" s="39">
        <f t="shared" si="1"/>
        <v>0</v>
      </c>
      <c r="M12" s="40">
        <f t="shared" si="2"/>
        <v>0</v>
      </c>
      <c r="N12" s="7"/>
      <c r="O12" s="50">
        <f>'Distribúcia 24 URSO'!O12</f>
        <v>0</v>
      </c>
      <c r="P12" s="41"/>
      <c r="Q12" s="42" t="s">
        <v>23</v>
      </c>
      <c r="R12" s="43" t="s">
        <v>24</v>
      </c>
      <c r="S12" s="39">
        <f t="shared" si="3"/>
        <v>0</v>
      </c>
      <c r="T12" s="40">
        <f t="shared" si="4"/>
        <v>0</v>
      </c>
      <c r="U12" s="9"/>
      <c r="V12" s="10"/>
      <c r="AL12" s="44"/>
      <c r="AM12" s="45"/>
      <c r="AN12" s="8"/>
      <c r="AO12" s="46"/>
      <c r="AP12" s="47"/>
      <c r="AQ12" s="35"/>
      <c r="AR12" s="44"/>
      <c r="AS12" s="45"/>
      <c r="AT12" s="45"/>
      <c r="AU12" s="45"/>
      <c r="AV12" s="46"/>
      <c r="AW12" s="47"/>
      <c r="AX12" s="35"/>
      <c r="AY12" s="44"/>
      <c r="AZ12" s="44"/>
      <c r="BA12" s="45"/>
      <c r="BB12" s="48"/>
      <c r="BC12" s="48"/>
      <c r="BD12" s="46"/>
      <c r="BE12" s="47"/>
      <c r="BF12" s="49"/>
    </row>
    <row r="13" spans="1:58" x14ac:dyDescent="0.2">
      <c r="A13" s="349"/>
      <c r="B13" s="7"/>
      <c r="C13" s="50">
        <f>'Distribúcia 24 URSO'!C13</f>
        <v>0</v>
      </c>
      <c r="D13" s="51" t="s">
        <v>25</v>
      </c>
      <c r="E13" s="52" t="s">
        <v>26</v>
      </c>
      <c r="F13" s="53"/>
      <c r="G13" s="54">
        <f t="shared" si="0"/>
        <v>0</v>
      </c>
      <c r="H13" s="35"/>
      <c r="I13" s="50">
        <f>'Distribúcia 24 URSO'!I13</f>
        <v>0</v>
      </c>
      <c r="J13" s="37" t="s">
        <v>25</v>
      </c>
      <c r="K13" s="38" t="s">
        <v>26</v>
      </c>
      <c r="L13" s="39">
        <f t="shared" si="1"/>
        <v>0</v>
      </c>
      <c r="M13" s="40">
        <f t="shared" si="2"/>
        <v>0</v>
      </c>
      <c r="N13" s="7"/>
      <c r="O13" s="50">
        <f>'Distribúcia 24 URSO'!O13</f>
        <v>0</v>
      </c>
      <c r="P13" s="41"/>
      <c r="Q13" s="42" t="s">
        <v>25</v>
      </c>
      <c r="R13" s="43" t="s">
        <v>26</v>
      </c>
      <c r="S13" s="39">
        <f t="shared" si="3"/>
        <v>0</v>
      </c>
      <c r="T13" s="40">
        <f t="shared" si="4"/>
        <v>0</v>
      </c>
      <c r="U13" s="9"/>
      <c r="V13" s="10"/>
      <c r="AL13" s="44"/>
      <c r="AM13" s="45"/>
      <c r="AN13" s="8"/>
      <c r="AO13" s="46"/>
      <c r="AP13" s="47"/>
      <c r="AQ13" s="35"/>
      <c r="AR13" s="44"/>
      <c r="AS13" s="45"/>
      <c r="AT13" s="45"/>
      <c r="AU13" s="45"/>
      <c r="AV13" s="46"/>
      <c r="AW13" s="47"/>
      <c r="AX13" s="35"/>
      <c r="AY13" s="44"/>
      <c r="AZ13" s="44"/>
      <c r="BA13" s="45"/>
      <c r="BB13" s="48"/>
      <c r="BC13" s="48"/>
      <c r="BD13" s="46"/>
      <c r="BE13" s="47"/>
      <c r="BF13" s="49"/>
    </row>
    <row r="14" spans="1:58" x14ac:dyDescent="0.2">
      <c r="A14" s="349"/>
      <c r="B14" s="7"/>
      <c r="C14" s="50">
        <f>'Distribúcia 24 URSO'!C14</f>
        <v>0</v>
      </c>
      <c r="D14" s="51" t="s">
        <v>27</v>
      </c>
      <c r="E14" s="52" t="s">
        <v>28</v>
      </c>
      <c r="F14" s="53"/>
      <c r="G14" s="54">
        <f t="shared" si="0"/>
        <v>0</v>
      </c>
      <c r="H14" s="35"/>
      <c r="I14" s="50">
        <f>'Distribúcia 24 URSO'!I14</f>
        <v>0</v>
      </c>
      <c r="J14" s="37" t="s">
        <v>27</v>
      </c>
      <c r="K14" s="38" t="s">
        <v>28</v>
      </c>
      <c r="L14" s="39">
        <f t="shared" si="1"/>
        <v>0</v>
      </c>
      <c r="M14" s="40">
        <f t="shared" si="2"/>
        <v>0</v>
      </c>
      <c r="N14" s="7"/>
      <c r="O14" s="50">
        <f>'Distribúcia 24 URSO'!O14</f>
        <v>0</v>
      </c>
      <c r="P14" s="41"/>
      <c r="Q14" s="42" t="s">
        <v>27</v>
      </c>
      <c r="R14" s="43" t="s">
        <v>28</v>
      </c>
      <c r="S14" s="39">
        <f t="shared" si="3"/>
        <v>0</v>
      </c>
      <c r="T14" s="40">
        <f t="shared" si="4"/>
        <v>0</v>
      </c>
      <c r="U14" s="9"/>
      <c r="V14" s="10"/>
      <c r="AL14" s="44"/>
      <c r="AM14" s="45"/>
      <c r="AN14" s="8"/>
      <c r="AO14" s="46"/>
      <c r="AP14" s="47"/>
      <c r="AQ14" s="35"/>
      <c r="AR14" s="44"/>
      <c r="AS14" s="45"/>
      <c r="AT14" s="45"/>
      <c r="AU14" s="45"/>
      <c r="AV14" s="46"/>
      <c r="AW14" s="47"/>
      <c r="AX14" s="35"/>
      <c r="AY14" s="44"/>
      <c r="AZ14" s="44"/>
      <c r="BA14" s="45"/>
      <c r="BB14" s="48"/>
      <c r="BC14" s="48"/>
      <c r="BD14" s="46"/>
      <c r="BE14" s="47"/>
      <c r="BF14" s="49"/>
    </row>
    <row r="15" spans="1:58" x14ac:dyDescent="0.2">
      <c r="A15" s="349"/>
      <c r="B15" s="7"/>
      <c r="C15" s="50">
        <f>'Distribúcia 24 URSO'!C15</f>
        <v>0</v>
      </c>
      <c r="D15" s="51" t="s">
        <v>29</v>
      </c>
      <c r="E15" s="52" t="s">
        <v>30</v>
      </c>
      <c r="F15" s="53"/>
      <c r="G15" s="54">
        <f t="shared" si="0"/>
        <v>0</v>
      </c>
      <c r="H15" s="35"/>
      <c r="I15" s="50">
        <f>'Distribúcia 24 URSO'!I15</f>
        <v>0</v>
      </c>
      <c r="J15" s="37" t="s">
        <v>29</v>
      </c>
      <c r="K15" s="38" t="s">
        <v>30</v>
      </c>
      <c r="L15" s="39">
        <f t="shared" si="1"/>
        <v>0</v>
      </c>
      <c r="M15" s="40">
        <f t="shared" si="2"/>
        <v>0</v>
      </c>
      <c r="N15" s="7"/>
      <c r="O15" s="50">
        <f>'Distribúcia 24 URSO'!O15</f>
        <v>0</v>
      </c>
      <c r="P15" s="41"/>
      <c r="Q15" s="42" t="s">
        <v>29</v>
      </c>
      <c r="R15" s="43" t="s">
        <v>30</v>
      </c>
      <c r="S15" s="39">
        <f t="shared" si="3"/>
        <v>0</v>
      </c>
      <c r="T15" s="40">
        <f t="shared" si="4"/>
        <v>0</v>
      </c>
      <c r="U15" s="9"/>
      <c r="V15" s="10"/>
      <c r="AL15" s="44"/>
      <c r="AM15" s="45"/>
      <c r="AN15" s="8"/>
      <c r="AO15" s="46"/>
      <c r="AP15" s="47"/>
      <c r="AQ15" s="35"/>
      <c r="AR15" s="44"/>
      <c r="AS15" s="45"/>
      <c r="AT15" s="45"/>
      <c r="AU15" s="45"/>
      <c r="AV15" s="46"/>
      <c r="AW15" s="47"/>
      <c r="AX15" s="35"/>
      <c r="AY15" s="44"/>
      <c r="AZ15" s="44"/>
      <c r="BA15" s="45"/>
      <c r="BB15" s="48"/>
      <c r="BC15" s="48"/>
      <c r="BD15" s="46"/>
      <c r="BE15" s="47"/>
      <c r="BF15" s="49"/>
    </row>
    <row r="16" spans="1:58" x14ac:dyDescent="0.2">
      <c r="A16" s="349"/>
      <c r="B16" s="7"/>
      <c r="C16" s="50">
        <f>'Distribúcia 24 URSO'!C16</f>
        <v>0</v>
      </c>
      <c r="D16" s="51" t="s">
        <v>31</v>
      </c>
      <c r="E16" s="52" t="s">
        <v>32</v>
      </c>
      <c r="F16" s="53"/>
      <c r="G16" s="54">
        <f t="shared" si="0"/>
        <v>0</v>
      </c>
      <c r="H16" s="35"/>
      <c r="I16" s="50">
        <f>'Distribúcia 24 URSO'!I16</f>
        <v>0</v>
      </c>
      <c r="J16" s="37" t="s">
        <v>31</v>
      </c>
      <c r="K16" s="38" t="s">
        <v>32</v>
      </c>
      <c r="L16" s="39">
        <f t="shared" si="1"/>
        <v>0</v>
      </c>
      <c r="M16" s="40">
        <f t="shared" si="2"/>
        <v>0</v>
      </c>
      <c r="N16" s="7"/>
      <c r="O16" s="50">
        <f>'Distribúcia 24 URSO'!O16</f>
        <v>0</v>
      </c>
      <c r="P16" s="41"/>
      <c r="Q16" s="42" t="s">
        <v>31</v>
      </c>
      <c r="R16" s="43" t="s">
        <v>32</v>
      </c>
      <c r="S16" s="39">
        <f t="shared" si="3"/>
        <v>0</v>
      </c>
      <c r="T16" s="40">
        <f t="shared" si="4"/>
        <v>0</v>
      </c>
      <c r="U16" s="9"/>
      <c r="V16" s="10"/>
      <c r="AQ16" s="35"/>
      <c r="AR16" s="44"/>
      <c r="AS16" s="45"/>
      <c r="AT16" s="45"/>
      <c r="AU16" s="45"/>
      <c r="AV16" s="46"/>
      <c r="AW16" s="47"/>
      <c r="AX16" s="35"/>
      <c r="AY16" s="44"/>
      <c r="AZ16" s="44"/>
      <c r="BA16" s="45"/>
      <c r="BB16" s="48"/>
      <c r="BC16" s="48"/>
      <c r="BD16" s="46"/>
      <c r="BE16" s="47"/>
      <c r="BF16" s="49"/>
    </row>
    <row r="17" spans="1:58" x14ac:dyDescent="0.2">
      <c r="A17" s="349"/>
      <c r="B17" s="7"/>
      <c r="C17" s="50">
        <f>'Distribúcia 24 URSO'!C17</f>
        <v>0</v>
      </c>
      <c r="D17" s="51" t="s">
        <v>33</v>
      </c>
      <c r="E17" s="52" t="s">
        <v>34</v>
      </c>
      <c r="F17" s="53"/>
      <c r="G17" s="54">
        <f t="shared" si="0"/>
        <v>0</v>
      </c>
      <c r="H17" s="35"/>
      <c r="I17" s="50">
        <f>'Distribúcia 24 URSO'!I17</f>
        <v>0</v>
      </c>
      <c r="J17" s="37" t="s">
        <v>33</v>
      </c>
      <c r="K17" s="38" t="s">
        <v>34</v>
      </c>
      <c r="L17" s="39">
        <f t="shared" si="1"/>
        <v>0</v>
      </c>
      <c r="M17" s="40">
        <f t="shared" si="2"/>
        <v>0</v>
      </c>
      <c r="N17" s="7"/>
      <c r="O17" s="50">
        <f>'Distribúcia 24 URSO'!O17</f>
        <v>0</v>
      </c>
      <c r="P17" s="41"/>
      <c r="Q17" s="42" t="s">
        <v>33</v>
      </c>
      <c r="R17" s="43" t="s">
        <v>34</v>
      </c>
      <c r="S17" s="39">
        <f t="shared" si="3"/>
        <v>0</v>
      </c>
      <c r="T17" s="40">
        <f t="shared" si="4"/>
        <v>0</v>
      </c>
      <c r="U17" s="9"/>
      <c r="V17" s="10"/>
      <c r="AQ17" s="35"/>
      <c r="AR17" s="44"/>
      <c r="AS17" s="45"/>
      <c r="AT17" s="45"/>
      <c r="AU17" s="45"/>
      <c r="AV17" s="46"/>
      <c r="AW17" s="47"/>
      <c r="AX17" s="35"/>
      <c r="AY17" s="44"/>
      <c r="AZ17" s="44"/>
      <c r="BA17" s="45"/>
      <c r="BB17" s="48"/>
      <c r="BC17" s="48"/>
      <c r="BD17" s="46"/>
      <c r="BE17" s="47"/>
      <c r="BF17" s="49"/>
    </row>
    <row r="18" spans="1:58" x14ac:dyDescent="0.2">
      <c r="A18" s="349"/>
      <c r="B18" s="7"/>
      <c r="C18" s="50">
        <f>'Distribúcia 24 URSO'!C18</f>
        <v>0</v>
      </c>
      <c r="D18" s="51" t="s">
        <v>35</v>
      </c>
      <c r="E18" s="52" t="s">
        <v>36</v>
      </c>
      <c r="F18" s="53"/>
      <c r="G18" s="54">
        <f t="shared" si="0"/>
        <v>0</v>
      </c>
      <c r="H18" s="35"/>
      <c r="I18" s="50">
        <f>'Distribúcia 24 URSO'!I18</f>
        <v>0</v>
      </c>
      <c r="J18" s="37" t="s">
        <v>35</v>
      </c>
      <c r="K18" s="38" t="s">
        <v>36</v>
      </c>
      <c r="L18" s="39">
        <f t="shared" si="1"/>
        <v>0</v>
      </c>
      <c r="M18" s="40">
        <f t="shared" si="2"/>
        <v>0</v>
      </c>
      <c r="N18" s="7"/>
      <c r="O18" s="50">
        <f>'Distribúcia 24 URSO'!O18</f>
        <v>0</v>
      </c>
      <c r="P18" s="41"/>
      <c r="Q18" s="42" t="s">
        <v>35</v>
      </c>
      <c r="R18" s="43" t="s">
        <v>36</v>
      </c>
      <c r="S18" s="39">
        <f t="shared" si="3"/>
        <v>0</v>
      </c>
      <c r="T18" s="40">
        <f t="shared" si="4"/>
        <v>0</v>
      </c>
      <c r="U18" s="9"/>
      <c r="V18" s="10"/>
      <c r="AQ18" s="35"/>
      <c r="AR18" s="44"/>
      <c r="AS18" s="45"/>
      <c r="AT18" s="45"/>
      <c r="AU18" s="45"/>
      <c r="AV18" s="46"/>
      <c r="AW18" s="47"/>
      <c r="AX18" s="35"/>
      <c r="AY18" s="44"/>
      <c r="AZ18" s="44"/>
      <c r="BA18" s="45"/>
      <c r="BB18" s="48"/>
      <c r="BC18" s="48"/>
      <c r="BD18" s="46"/>
      <c r="BE18" s="47"/>
      <c r="BF18" s="49"/>
    </row>
    <row r="19" spans="1:58" x14ac:dyDescent="0.2">
      <c r="A19" s="349"/>
      <c r="B19" s="7"/>
      <c r="C19" s="50">
        <f>'Distribúcia 24 URSO'!C19</f>
        <v>0</v>
      </c>
      <c r="D19" s="51" t="s">
        <v>37</v>
      </c>
      <c r="E19" s="52" t="s">
        <v>38</v>
      </c>
      <c r="F19" s="53"/>
      <c r="G19" s="54">
        <f t="shared" si="0"/>
        <v>0</v>
      </c>
      <c r="H19" s="35"/>
      <c r="I19" s="50">
        <f>'Distribúcia 24 URSO'!I19</f>
        <v>0</v>
      </c>
      <c r="J19" s="37" t="s">
        <v>37</v>
      </c>
      <c r="K19" s="38" t="s">
        <v>38</v>
      </c>
      <c r="L19" s="39">
        <f t="shared" si="1"/>
        <v>0</v>
      </c>
      <c r="M19" s="40">
        <f t="shared" si="2"/>
        <v>0</v>
      </c>
      <c r="N19" s="7"/>
      <c r="O19" s="50">
        <f>'Distribúcia 24 URSO'!O19</f>
        <v>0</v>
      </c>
      <c r="P19" s="41"/>
      <c r="Q19" s="42" t="s">
        <v>37</v>
      </c>
      <c r="R19" s="43" t="s">
        <v>38</v>
      </c>
      <c r="S19" s="39">
        <f t="shared" si="3"/>
        <v>0</v>
      </c>
      <c r="T19" s="40">
        <f t="shared" si="4"/>
        <v>0</v>
      </c>
      <c r="U19" s="9"/>
      <c r="V19" s="10"/>
      <c r="AQ19" s="35"/>
      <c r="AR19" s="44"/>
      <c r="AS19" s="45"/>
      <c r="AT19" s="45"/>
      <c r="AU19" s="45"/>
      <c r="AV19" s="46"/>
      <c r="AW19" s="47"/>
      <c r="AX19" s="35"/>
      <c r="AY19" s="44"/>
      <c r="AZ19" s="44"/>
      <c r="BA19" s="45"/>
      <c r="BB19" s="48"/>
      <c r="BC19" s="48"/>
      <c r="BD19" s="46"/>
      <c r="BE19" s="47"/>
      <c r="BF19" s="49"/>
    </row>
    <row r="20" spans="1:58" x14ac:dyDescent="0.2">
      <c r="A20" s="349"/>
      <c r="B20" s="7"/>
      <c r="C20" s="50">
        <f>'Distribúcia 24 URSO'!C20</f>
        <v>0</v>
      </c>
      <c r="D20" s="51" t="s">
        <v>39</v>
      </c>
      <c r="E20" s="52" t="s">
        <v>40</v>
      </c>
      <c r="F20" s="53"/>
      <c r="G20" s="54">
        <f t="shared" si="0"/>
        <v>0</v>
      </c>
      <c r="H20" s="35"/>
      <c r="I20" s="50">
        <f>'Distribúcia 24 URSO'!I20</f>
        <v>0</v>
      </c>
      <c r="J20" s="37" t="s">
        <v>39</v>
      </c>
      <c r="K20" s="38" t="s">
        <v>40</v>
      </c>
      <c r="L20" s="39">
        <f t="shared" si="1"/>
        <v>0</v>
      </c>
      <c r="M20" s="40">
        <f t="shared" si="2"/>
        <v>0</v>
      </c>
      <c r="N20" s="7"/>
      <c r="O20" s="50">
        <f>'Distribúcia 24 URSO'!O20</f>
        <v>0</v>
      </c>
      <c r="P20" s="41"/>
      <c r="Q20" s="42" t="s">
        <v>39</v>
      </c>
      <c r="R20" s="43" t="s">
        <v>40</v>
      </c>
      <c r="S20" s="39">
        <f t="shared" si="3"/>
        <v>0</v>
      </c>
      <c r="T20" s="40">
        <f t="shared" si="4"/>
        <v>0</v>
      </c>
      <c r="U20" s="9"/>
      <c r="V20" s="10"/>
      <c r="AQ20" s="35"/>
      <c r="AR20" s="44"/>
      <c r="AS20" s="45"/>
      <c r="AT20" s="45"/>
      <c r="AU20" s="45"/>
      <c r="AV20" s="46"/>
      <c r="AW20" s="47"/>
      <c r="AX20" s="35"/>
      <c r="AY20" s="44"/>
      <c r="AZ20" s="44"/>
      <c r="BA20" s="45"/>
      <c r="BB20" s="48"/>
      <c r="BC20" s="48"/>
      <c r="BD20" s="46"/>
      <c r="BE20" s="47"/>
      <c r="BF20" s="49"/>
    </row>
    <row r="21" spans="1:58" x14ac:dyDescent="0.2">
      <c r="A21" s="349"/>
      <c r="B21" s="7"/>
      <c r="C21" s="50">
        <f>'Distribúcia 24 URSO'!C21</f>
        <v>0</v>
      </c>
      <c r="D21" s="51" t="s">
        <v>41</v>
      </c>
      <c r="E21" s="52" t="s">
        <v>42</v>
      </c>
      <c r="F21" s="53"/>
      <c r="G21" s="54">
        <f t="shared" si="0"/>
        <v>0</v>
      </c>
      <c r="H21" s="35"/>
      <c r="I21" s="50">
        <f>'Distribúcia 24 URSO'!I21</f>
        <v>0</v>
      </c>
      <c r="J21" s="37" t="s">
        <v>41</v>
      </c>
      <c r="K21" s="38" t="s">
        <v>42</v>
      </c>
      <c r="L21" s="39">
        <f t="shared" si="1"/>
        <v>0</v>
      </c>
      <c r="M21" s="40">
        <f t="shared" si="2"/>
        <v>0</v>
      </c>
      <c r="N21" s="7"/>
      <c r="O21" s="50">
        <f>'Distribúcia 24 URSO'!O21</f>
        <v>0</v>
      </c>
      <c r="P21" s="41"/>
      <c r="Q21" s="42" t="s">
        <v>41</v>
      </c>
      <c r="R21" s="43" t="s">
        <v>42</v>
      </c>
      <c r="S21" s="39">
        <f t="shared" si="3"/>
        <v>0</v>
      </c>
      <c r="T21" s="40">
        <f t="shared" si="4"/>
        <v>0</v>
      </c>
      <c r="U21" s="9"/>
      <c r="V21" s="10"/>
      <c r="AQ21" s="35"/>
      <c r="AR21" s="44"/>
      <c r="AS21" s="45"/>
      <c r="AT21" s="45"/>
      <c r="AU21" s="45"/>
      <c r="AV21" s="46"/>
      <c r="AW21" s="47"/>
      <c r="AX21" s="35"/>
      <c r="AY21" s="44"/>
      <c r="AZ21" s="44"/>
      <c r="BA21" s="45"/>
      <c r="BB21" s="48"/>
      <c r="BC21" s="48"/>
      <c r="BD21" s="46"/>
      <c r="BE21" s="47"/>
      <c r="BF21" s="49"/>
    </row>
    <row r="22" spans="1:58" x14ac:dyDescent="0.2">
      <c r="A22" s="349"/>
      <c r="B22" s="7"/>
      <c r="C22" s="50">
        <f>'Distribúcia 24 URSO'!C22</f>
        <v>0</v>
      </c>
      <c r="D22" s="51" t="s">
        <v>43</v>
      </c>
      <c r="E22" s="52" t="s">
        <v>44</v>
      </c>
      <c r="F22" s="53"/>
      <c r="G22" s="54">
        <f t="shared" si="0"/>
        <v>0</v>
      </c>
      <c r="H22" s="35"/>
      <c r="I22" s="50">
        <f>'Distribúcia 24 URSO'!I22</f>
        <v>0</v>
      </c>
      <c r="J22" s="37" t="s">
        <v>43</v>
      </c>
      <c r="K22" s="38" t="s">
        <v>44</v>
      </c>
      <c r="L22" s="39">
        <f t="shared" si="1"/>
        <v>0</v>
      </c>
      <c r="M22" s="40">
        <f t="shared" si="2"/>
        <v>0</v>
      </c>
      <c r="N22" s="7"/>
      <c r="O22" s="50">
        <f>'Distribúcia 24 URSO'!O22</f>
        <v>0</v>
      </c>
      <c r="P22" s="41"/>
      <c r="Q22" s="42" t="s">
        <v>43</v>
      </c>
      <c r="R22" s="43" t="s">
        <v>44</v>
      </c>
      <c r="S22" s="39">
        <f t="shared" si="3"/>
        <v>0</v>
      </c>
      <c r="T22" s="40">
        <f t="shared" si="4"/>
        <v>0</v>
      </c>
      <c r="U22" s="9"/>
      <c r="V22" s="10"/>
      <c r="AQ22" s="35"/>
      <c r="AR22" s="44"/>
      <c r="AS22" s="45"/>
      <c r="AT22" s="45"/>
      <c r="AU22" s="45"/>
      <c r="AV22" s="46"/>
      <c r="AW22" s="47"/>
      <c r="AX22" s="35"/>
      <c r="AY22" s="44"/>
      <c r="AZ22" s="44"/>
      <c r="BA22" s="45"/>
      <c r="BB22" s="48"/>
      <c r="BC22" s="48"/>
      <c r="BD22" s="46"/>
      <c r="BE22" s="47"/>
      <c r="BF22" s="49"/>
    </row>
    <row r="23" spans="1:58" x14ac:dyDescent="0.2">
      <c r="A23" s="349"/>
      <c r="B23" s="7"/>
      <c r="C23" s="50">
        <f>'Distribúcia 24 URSO'!C23</f>
        <v>0</v>
      </c>
      <c r="D23" s="51" t="s">
        <v>45</v>
      </c>
      <c r="E23" s="52" t="s">
        <v>46</v>
      </c>
      <c r="F23" s="53"/>
      <c r="G23" s="54">
        <f t="shared" si="0"/>
        <v>0</v>
      </c>
      <c r="H23" s="35"/>
      <c r="I23" s="50">
        <f>'Distribúcia 24 URSO'!I23</f>
        <v>0</v>
      </c>
      <c r="J23" s="37" t="s">
        <v>45</v>
      </c>
      <c r="K23" s="38" t="s">
        <v>46</v>
      </c>
      <c r="L23" s="39">
        <f t="shared" si="1"/>
        <v>0</v>
      </c>
      <c r="M23" s="40">
        <f t="shared" si="2"/>
        <v>0</v>
      </c>
      <c r="N23" s="7"/>
      <c r="O23" s="50">
        <f>'Distribúcia 24 URSO'!O23</f>
        <v>0</v>
      </c>
      <c r="P23" s="41"/>
      <c r="Q23" s="42" t="s">
        <v>45</v>
      </c>
      <c r="R23" s="43" t="s">
        <v>46</v>
      </c>
      <c r="S23" s="39">
        <f t="shared" si="3"/>
        <v>0</v>
      </c>
      <c r="T23" s="40">
        <f t="shared" si="4"/>
        <v>0</v>
      </c>
      <c r="U23" s="9"/>
      <c r="V23" s="10"/>
      <c r="AQ23" s="35"/>
      <c r="AR23" s="44"/>
      <c r="AS23" s="45"/>
      <c r="AT23" s="45"/>
      <c r="AU23" s="45"/>
      <c r="AV23" s="46"/>
      <c r="AW23" s="47"/>
      <c r="AX23" s="35"/>
      <c r="AY23" s="44"/>
      <c r="AZ23" s="44"/>
      <c r="BA23" s="45"/>
      <c r="BB23" s="48"/>
      <c r="BC23" s="48"/>
      <c r="BD23" s="46"/>
      <c r="BE23" s="47"/>
      <c r="BF23" s="49"/>
    </row>
    <row r="24" spans="1:58" x14ac:dyDescent="0.2">
      <c r="A24" s="349"/>
      <c r="B24" s="7"/>
      <c r="C24" s="50">
        <f>'Distribúcia 24 URSO'!C24</f>
        <v>0</v>
      </c>
      <c r="D24" s="51" t="s">
        <v>47</v>
      </c>
      <c r="E24" s="52" t="s">
        <v>48</v>
      </c>
      <c r="F24" s="53"/>
      <c r="G24" s="54">
        <f t="shared" si="0"/>
        <v>0</v>
      </c>
      <c r="H24" s="35"/>
      <c r="I24" s="50">
        <f>'Distribúcia 24 URSO'!I24</f>
        <v>0</v>
      </c>
      <c r="J24" s="37" t="s">
        <v>47</v>
      </c>
      <c r="K24" s="38" t="s">
        <v>48</v>
      </c>
      <c r="L24" s="39">
        <f t="shared" si="1"/>
        <v>0</v>
      </c>
      <c r="M24" s="40">
        <f t="shared" si="2"/>
        <v>0</v>
      </c>
      <c r="N24" s="7"/>
      <c r="O24" s="50">
        <f>'Distribúcia 24 URSO'!O24</f>
        <v>0</v>
      </c>
      <c r="P24" s="41"/>
      <c r="Q24" s="42" t="s">
        <v>47</v>
      </c>
      <c r="R24" s="43" t="s">
        <v>48</v>
      </c>
      <c r="S24" s="39">
        <f t="shared" si="3"/>
        <v>0</v>
      </c>
      <c r="T24" s="40">
        <f t="shared" si="4"/>
        <v>0</v>
      </c>
      <c r="U24" s="9"/>
      <c r="V24" s="10"/>
      <c r="AQ24" s="35"/>
      <c r="AR24" s="44"/>
      <c r="AS24" s="45"/>
      <c r="AT24" s="45"/>
      <c r="AU24" s="45"/>
      <c r="AV24" s="46"/>
      <c r="AW24" s="47"/>
      <c r="AX24" s="35"/>
      <c r="AY24" s="44"/>
      <c r="AZ24" s="44"/>
      <c r="BA24" s="45"/>
      <c r="BB24" s="48"/>
      <c r="BC24" s="48"/>
      <c r="BD24" s="46"/>
      <c r="BE24" s="47"/>
      <c r="BF24" s="49"/>
    </row>
    <row r="25" spans="1:58" x14ac:dyDescent="0.2">
      <c r="A25" s="349"/>
      <c r="B25" s="7"/>
      <c r="C25" s="50">
        <f>'Distribúcia 24 URSO'!C25</f>
        <v>0</v>
      </c>
      <c r="D25" s="51" t="s">
        <v>49</v>
      </c>
      <c r="E25" s="52" t="s">
        <v>50</v>
      </c>
      <c r="F25" s="53"/>
      <c r="G25" s="54">
        <f t="shared" si="0"/>
        <v>0</v>
      </c>
      <c r="H25" s="35"/>
      <c r="I25" s="50">
        <f>'Distribúcia 24 URSO'!I25</f>
        <v>0</v>
      </c>
      <c r="J25" s="37" t="s">
        <v>49</v>
      </c>
      <c r="K25" s="38" t="s">
        <v>50</v>
      </c>
      <c r="L25" s="39">
        <f t="shared" si="1"/>
        <v>0</v>
      </c>
      <c r="M25" s="40">
        <f t="shared" si="2"/>
        <v>0</v>
      </c>
      <c r="N25" s="7"/>
      <c r="O25" s="50">
        <f>'Distribúcia 24 URSO'!O25</f>
        <v>0</v>
      </c>
      <c r="P25" s="41"/>
      <c r="Q25" s="42" t="s">
        <v>49</v>
      </c>
      <c r="R25" s="43" t="s">
        <v>50</v>
      </c>
      <c r="S25" s="39">
        <f t="shared" si="3"/>
        <v>0</v>
      </c>
      <c r="T25" s="40">
        <f t="shared" si="4"/>
        <v>0</v>
      </c>
      <c r="U25" s="9"/>
      <c r="V25" s="10"/>
      <c r="AQ25" s="35"/>
      <c r="AR25" s="44"/>
      <c r="AS25" s="45"/>
      <c r="AT25" s="45"/>
      <c r="AU25" s="45"/>
      <c r="AV25" s="46"/>
      <c r="AW25" s="47"/>
      <c r="AX25" s="35"/>
      <c r="AY25" s="44"/>
      <c r="AZ25" s="44"/>
      <c r="BA25" s="45"/>
      <c r="BB25" s="48"/>
      <c r="BC25" s="48"/>
      <c r="BD25" s="46"/>
      <c r="BE25" s="47"/>
      <c r="BF25" s="49"/>
    </row>
    <row r="26" spans="1:58" x14ac:dyDescent="0.2">
      <c r="A26" s="349"/>
      <c r="B26" s="7"/>
      <c r="C26" s="50">
        <f>'Distribúcia 24 URSO'!C26</f>
        <v>0</v>
      </c>
      <c r="D26" s="51" t="s">
        <v>51</v>
      </c>
      <c r="E26" s="52" t="s">
        <v>52</v>
      </c>
      <c r="F26" s="53"/>
      <c r="G26" s="54">
        <f t="shared" si="0"/>
        <v>0</v>
      </c>
      <c r="H26" s="35"/>
      <c r="I26" s="50">
        <f>'Distribúcia 24 URSO'!I26</f>
        <v>0</v>
      </c>
      <c r="J26" s="37" t="s">
        <v>51</v>
      </c>
      <c r="K26" s="38" t="s">
        <v>52</v>
      </c>
      <c r="L26" s="39">
        <f t="shared" si="1"/>
        <v>0</v>
      </c>
      <c r="M26" s="40">
        <f t="shared" si="2"/>
        <v>0</v>
      </c>
      <c r="N26" s="7"/>
      <c r="O26" s="50">
        <f>'Distribúcia 24 URSO'!O26</f>
        <v>0</v>
      </c>
      <c r="P26" s="41"/>
      <c r="Q26" s="42" t="s">
        <v>51</v>
      </c>
      <c r="R26" s="43" t="s">
        <v>52</v>
      </c>
      <c r="S26" s="39">
        <f t="shared" si="3"/>
        <v>0</v>
      </c>
      <c r="T26" s="40">
        <f t="shared" si="4"/>
        <v>0</v>
      </c>
      <c r="U26" s="9"/>
      <c r="V26" s="10"/>
      <c r="AQ26" s="35"/>
      <c r="AR26" s="44"/>
      <c r="AS26" s="45"/>
      <c r="AT26" s="45"/>
      <c r="AU26" s="45"/>
      <c r="AV26" s="46"/>
      <c r="AW26" s="47"/>
      <c r="AX26" s="35"/>
      <c r="AY26" s="44"/>
      <c r="AZ26" s="44"/>
      <c r="BA26" s="45"/>
      <c r="BB26" s="48"/>
      <c r="BC26" s="48"/>
      <c r="BD26" s="46"/>
      <c r="BE26" s="47"/>
      <c r="BF26" s="49"/>
    </row>
    <row r="27" spans="1:58" x14ac:dyDescent="0.2">
      <c r="A27" s="349"/>
      <c r="B27" s="7"/>
      <c r="C27" s="50">
        <f>'Distribúcia 24 URSO'!C27</f>
        <v>0</v>
      </c>
      <c r="D27" s="51" t="s">
        <v>53</v>
      </c>
      <c r="E27" s="52" t="s">
        <v>54</v>
      </c>
      <c r="F27" s="53"/>
      <c r="G27" s="54">
        <f t="shared" si="0"/>
        <v>0</v>
      </c>
      <c r="H27" s="35"/>
      <c r="I27" s="50">
        <f>'Distribúcia 24 URSO'!I27</f>
        <v>0</v>
      </c>
      <c r="J27" s="37" t="s">
        <v>53</v>
      </c>
      <c r="K27" s="38" t="s">
        <v>54</v>
      </c>
      <c r="L27" s="39">
        <f t="shared" si="1"/>
        <v>0</v>
      </c>
      <c r="M27" s="40">
        <f t="shared" si="2"/>
        <v>0</v>
      </c>
      <c r="N27" s="7"/>
      <c r="O27" s="50">
        <f>'Distribúcia 24 URSO'!O27</f>
        <v>0</v>
      </c>
      <c r="P27" s="41"/>
      <c r="Q27" s="42" t="s">
        <v>53</v>
      </c>
      <c r="R27" s="43" t="s">
        <v>54</v>
      </c>
      <c r="S27" s="39">
        <f t="shared" si="3"/>
        <v>0</v>
      </c>
      <c r="T27" s="40">
        <f t="shared" si="4"/>
        <v>0</v>
      </c>
      <c r="U27" s="9"/>
      <c r="V27" s="10"/>
      <c r="AQ27" s="35"/>
      <c r="AR27" s="44"/>
      <c r="AS27" s="45"/>
      <c r="AT27" s="45"/>
      <c r="AU27" s="45"/>
      <c r="AV27" s="46"/>
      <c r="AW27" s="47"/>
      <c r="AX27" s="35"/>
      <c r="AY27" s="44"/>
      <c r="AZ27" s="44"/>
      <c r="BA27" s="45"/>
      <c r="BB27" s="48"/>
      <c r="BC27" s="48"/>
      <c r="BD27" s="46"/>
      <c r="BE27" s="47"/>
      <c r="BF27" s="49"/>
    </row>
    <row r="28" spans="1:58" x14ac:dyDescent="0.2">
      <c r="A28" s="349"/>
      <c r="B28" s="7"/>
      <c r="C28" s="50">
        <f>'Distribúcia 24 URSO'!C28</f>
        <v>0</v>
      </c>
      <c r="D28" s="51" t="s">
        <v>55</v>
      </c>
      <c r="E28" s="52" t="s">
        <v>56</v>
      </c>
      <c r="F28" s="53"/>
      <c r="G28" s="54">
        <f t="shared" si="0"/>
        <v>0</v>
      </c>
      <c r="H28" s="35"/>
      <c r="I28" s="50">
        <f>'Distribúcia 24 URSO'!I28</f>
        <v>0</v>
      </c>
      <c r="J28" s="37" t="s">
        <v>55</v>
      </c>
      <c r="K28" s="38" t="s">
        <v>56</v>
      </c>
      <c r="L28" s="39">
        <f t="shared" si="1"/>
        <v>0</v>
      </c>
      <c r="M28" s="40">
        <f t="shared" si="2"/>
        <v>0</v>
      </c>
      <c r="N28" s="7"/>
      <c r="O28" s="50">
        <f>'Distribúcia 24 URSO'!O28</f>
        <v>0</v>
      </c>
      <c r="P28" s="41"/>
      <c r="Q28" s="42" t="s">
        <v>55</v>
      </c>
      <c r="R28" s="43" t="s">
        <v>56</v>
      </c>
      <c r="S28" s="39">
        <f t="shared" si="3"/>
        <v>0</v>
      </c>
      <c r="T28" s="40">
        <f t="shared" si="4"/>
        <v>0</v>
      </c>
      <c r="U28" s="9"/>
      <c r="V28" s="10"/>
      <c r="AQ28" s="35"/>
      <c r="AR28" s="44"/>
      <c r="AS28" s="45"/>
      <c r="AT28" s="45"/>
      <c r="AU28" s="45"/>
      <c r="AV28" s="46"/>
      <c r="AW28" s="47"/>
      <c r="AX28" s="35"/>
      <c r="AY28" s="44"/>
      <c r="AZ28" s="44"/>
      <c r="BA28" s="45"/>
      <c r="BB28" s="48"/>
      <c r="BC28" s="48"/>
      <c r="BD28" s="46"/>
      <c r="BE28" s="47"/>
      <c r="BF28" s="49"/>
    </row>
    <row r="29" spans="1:58" x14ac:dyDescent="0.2">
      <c r="A29" s="349"/>
      <c r="B29" s="7"/>
      <c r="C29" s="50">
        <f>'Distribúcia 24 URSO'!C29</f>
        <v>0</v>
      </c>
      <c r="D29" s="51" t="s">
        <v>57</v>
      </c>
      <c r="E29" s="52" t="s">
        <v>58</v>
      </c>
      <c r="F29" s="53"/>
      <c r="G29" s="54">
        <f t="shared" si="0"/>
        <v>0</v>
      </c>
      <c r="H29" s="35"/>
      <c r="I29" s="50">
        <f>'Distribúcia 24 URSO'!I29</f>
        <v>0</v>
      </c>
      <c r="J29" s="37" t="s">
        <v>57</v>
      </c>
      <c r="K29" s="38" t="s">
        <v>58</v>
      </c>
      <c r="L29" s="39">
        <f t="shared" si="1"/>
        <v>0</v>
      </c>
      <c r="M29" s="40">
        <f t="shared" si="2"/>
        <v>0</v>
      </c>
      <c r="N29" s="7"/>
      <c r="O29" s="50">
        <f>'Distribúcia 24 URSO'!O29</f>
        <v>0</v>
      </c>
      <c r="P29" s="41"/>
      <c r="Q29" s="42" t="s">
        <v>57</v>
      </c>
      <c r="R29" s="43" t="s">
        <v>58</v>
      </c>
      <c r="S29" s="39">
        <f t="shared" si="3"/>
        <v>0</v>
      </c>
      <c r="T29" s="40">
        <f t="shared" si="4"/>
        <v>0</v>
      </c>
      <c r="U29" s="9"/>
      <c r="V29" s="10"/>
      <c r="AQ29" s="35"/>
      <c r="AR29" s="44"/>
      <c r="AS29" s="45"/>
      <c r="AT29" s="45"/>
      <c r="AU29" s="45"/>
      <c r="AV29" s="46"/>
      <c r="AW29" s="47"/>
      <c r="AX29" s="35"/>
      <c r="AY29" s="44"/>
      <c r="AZ29" s="44"/>
      <c r="BA29" s="45"/>
      <c r="BB29" s="48"/>
      <c r="BC29" s="48"/>
      <c r="BD29" s="46"/>
      <c r="BE29" s="47"/>
      <c r="BF29" s="49"/>
    </row>
    <row r="30" spans="1:58" x14ac:dyDescent="0.2">
      <c r="A30" s="349"/>
      <c r="B30" s="7"/>
      <c r="C30" s="50">
        <f>'Distribúcia 24 URSO'!C30</f>
        <v>0</v>
      </c>
      <c r="D30" s="51" t="s">
        <v>59</v>
      </c>
      <c r="E30" s="52" t="s">
        <v>60</v>
      </c>
      <c r="F30" s="53"/>
      <c r="G30" s="54">
        <f t="shared" si="0"/>
        <v>0</v>
      </c>
      <c r="H30" s="35"/>
      <c r="I30" s="50">
        <f>'Distribúcia 24 URSO'!I30</f>
        <v>0</v>
      </c>
      <c r="J30" s="37" t="s">
        <v>59</v>
      </c>
      <c r="K30" s="38" t="s">
        <v>60</v>
      </c>
      <c r="L30" s="39">
        <f t="shared" si="1"/>
        <v>0</v>
      </c>
      <c r="M30" s="40">
        <f t="shared" si="2"/>
        <v>0</v>
      </c>
      <c r="N30" s="7"/>
      <c r="O30" s="50">
        <f>'Distribúcia 24 URSO'!O30</f>
        <v>0</v>
      </c>
      <c r="P30" s="41"/>
      <c r="Q30" s="42" t="s">
        <v>59</v>
      </c>
      <c r="R30" s="43" t="s">
        <v>60</v>
      </c>
      <c r="S30" s="39">
        <f t="shared" si="3"/>
        <v>0</v>
      </c>
      <c r="T30" s="40">
        <f t="shared" si="4"/>
        <v>0</v>
      </c>
      <c r="U30" s="9"/>
      <c r="V30" s="10"/>
      <c r="AQ30" s="35"/>
      <c r="AR30" s="44"/>
      <c r="AS30" s="45"/>
      <c r="AT30" s="45"/>
      <c r="AU30" s="45"/>
      <c r="AV30" s="46"/>
      <c r="AW30" s="47"/>
      <c r="AX30" s="35"/>
      <c r="AY30" s="44"/>
      <c r="AZ30" s="44"/>
      <c r="BA30" s="45"/>
      <c r="BB30" s="48"/>
      <c r="BC30" s="48"/>
      <c r="BD30" s="46"/>
      <c r="BE30" s="47"/>
      <c r="BF30" s="49"/>
    </row>
    <row r="31" spans="1:58" x14ac:dyDescent="0.2">
      <c r="A31" s="349"/>
      <c r="B31" s="7"/>
      <c r="C31" s="50">
        <f>'Distribúcia 24 URSO'!C31</f>
        <v>0</v>
      </c>
      <c r="D31" s="51" t="s">
        <v>61</v>
      </c>
      <c r="E31" s="52" t="s">
        <v>62</v>
      </c>
      <c r="F31" s="53"/>
      <c r="G31" s="54">
        <f t="shared" si="0"/>
        <v>0</v>
      </c>
      <c r="H31" s="35"/>
      <c r="I31" s="50">
        <f>'Distribúcia 24 URSO'!I31</f>
        <v>0</v>
      </c>
      <c r="J31" s="37" t="s">
        <v>61</v>
      </c>
      <c r="K31" s="38" t="s">
        <v>62</v>
      </c>
      <c r="L31" s="39">
        <f t="shared" si="1"/>
        <v>0</v>
      </c>
      <c r="M31" s="40">
        <f t="shared" si="2"/>
        <v>0</v>
      </c>
      <c r="N31" s="7"/>
      <c r="O31" s="50">
        <f>'Distribúcia 24 URSO'!O31</f>
        <v>0</v>
      </c>
      <c r="P31" s="41"/>
      <c r="Q31" s="42" t="s">
        <v>61</v>
      </c>
      <c r="R31" s="43" t="s">
        <v>62</v>
      </c>
      <c r="S31" s="39">
        <f t="shared" si="3"/>
        <v>0</v>
      </c>
      <c r="T31" s="40">
        <f t="shared" si="4"/>
        <v>0</v>
      </c>
      <c r="U31" s="9"/>
      <c r="V31" s="10"/>
      <c r="AQ31" s="35"/>
      <c r="AR31" s="44"/>
      <c r="AS31" s="45"/>
      <c r="AT31" s="45"/>
      <c r="AU31" s="45"/>
      <c r="AV31" s="46"/>
      <c r="AW31" s="47"/>
      <c r="AX31" s="35"/>
      <c r="AY31" s="44"/>
      <c r="AZ31" s="44"/>
      <c r="BA31" s="45"/>
      <c r="BB31" s="48"/>
      <c r="BC31" s="48"/>
      <c r="BD31" s="46"/>
      <c r="BE31" s="47"/>
      <c r="BF31" s="49"/>
    </row>
    <row r="32" spans="1:58" x14ac:dyDescent="0.2">
      <c r="A32" s="349"/>
      <c r="B32" s="7"/>
      <c r="C32" s="50">
        <f>'Distribúcia 24 URSO'!C32</f>
        <v>0</v>
      </c>
      <c r="D32" s="51" t="s">
        <v>63</v>
      </c>
      <c r="E32" s="52" t="s">
        <v>64</v>
      </c>
      <c r="F32" s="53"/>
      <c r="G32" s="54">
        <f t="shared" si="0"/>
        <v>0</v>
      </c>
      <c r="H32" s="35"/>
      <c r="I32" s="50">
        <f>'Distribúcia 24 URSO'!I32</f>
        <v>0</v>
      </c>
      <c r="J32" s="37" t="s">
        <v>63</v>
      </c>
      <c r="K32" s="38" t="s">
        <v>64</v>
      </c>
      <c r="L32" s="39">
        <f t="shared" si="1"/>
        <v>0</v>
      </c>
      <c r="M32" s="40">
        <f t="shared" si="2"/>
        <v>0</v>
      </c>
      <c r="N32" s="7"/>
      <c r="O32" s="50">
        <f>'Distribúcia 24 URSO'!O32</f>
        <v>0</v>
      </c>
      <c r="P32" s="41"/>
      <c r="Q32" s="42" t="s">
        <v>63</v>
      </c>
      <c r="R32" s="43" t="s">
        <v>64</v>
      </c>
      <c r="S32" s="39">
        <f t="shared" si="3"/>
        <v>0</v>
      </c>
      <c r="T32" s="40">
        <f t="shared" si="4"/>
        <v>0</v>
      </c>
      <c r="U32" s="9"/>
      <c r="V32" s="10"/>
      <c r="AR32" s="44"/>
      <c r="AS32" s="45"/>
      <c r="AT32" s="45"/>
      <c r="AU32" s="45"/>
      <c r="AV32" s="46"/>
      <c r="AW32" s="47"/>
      <c r="AX32" s="35"/>
      <c r="AY32" s="44"/>
      <c r="AZ32" s="44"/>
      <c r="BA32" s="45"/>
      <c r="BB32" s="48"/>
      <c r="BC32" s="48"/>
      <c r="BD32" s="46"/>
      <c r="BE32" s="47"/>
      <c r="BF32" s="49"/>
    </row>
    <row r="33" spans="1:58" x14ac:dyDescent="0.2">
      <c r="A33" s="349"/>
      <c r="B33" s="7"/>
      <c r="C33" s="50">
        <f>'Distribúcia 24 URSO'!C33</f>
        <v>0</v>
      </c>
      <c r="D33" s="51" t="s">
        <v>65</v>
      </c>
      <c r="E33" s="52" t="s">
        <v>66</v>
      </c>
      <c r="F33" s="53"/>
      <c r="G33" s="54">
        <f t="shared" si="0"/>
        <v>0</v>
      </c>
      <c r="H33" s="35"/>
      <c r="I33" s="50">
        <f>'Distribúcia 24 URSO'!I33</f>
        <v>0</v>
      </c>
      <c r="J33" s="37" t="s">
        <v>65</v>
      </c>
      <c r="K33" s="38" t="s">
        <v>66</v>
      </c>
      <c r="L33" s="39">
        <f t="shared" si="1"/>
        <v>0</v>
      </c>
      <c r="M33" s="40">
        <f t="shared" si="2"/>
        <v>0</v>
      </c>
      <c r="N33" s="7"/>
      <c r="O33" s="50">
        <f>'Distribúcia 24 URSO'!O33</f>
        <v>0</v>
      </c>
      <c r="P33" s="41"/>
      <c r="Q33" s="42" t="s">
        <v>65</v>
      </c>
      <c r="R33" s="43" t="s">
        <v>66</v>
      </c>
      <c r="S33" s="39">
        <f t="shared" si="3"/>
        <v>0</v>
      </c>
      <c r="T33" s="40">
        <f t="shared" si="4"/>
        <v>0</v>
      </c>
      <c r="U33" s="9"/>
      <c r="V33" s="10"/>
      <c r="AR33" s="44"/>
      <c r="AS33" s="45"/>
      <c r="AT33" s="45"/>
      <c r="AU33" s="45"/>
      <c r="AV33" s="46"/>
      <c r="AW33" s="47"/>
      <c r="AX33" s="35"/>
      <c r="AY33" s="44"/>
      <c r="AZ33" s="44"/>
      <c r="BA33" s="45"/>
      <c r="BB33" s="48"/>
      <c r="BC33" s="48"/>
      <c r="BD33" s="46"/>
      <c r="BE33" s="47"/>
      <c r="BF33" s="49"/>
    </row>
    <row r="34" spans="1:58" x14ac:dyDescent="0.2">
      <c r="A34" s="349"/>
      <c r="B34" s="7"/>
      <c r="C34" s="50">
        <f>'Distribúcia 24 URSO'!C34</f>
        <v>0</v>
      </c>
      <c r="D34" s="51" t="s">
        <v>67</v>
      </c>
      <c r="E34" s="52" t="s">
        <v>68</v>
      </c>
      <c r="F34" s="53"/>
      <c r="G34" s="54">
        <f t="shared" si="0"/>
        <v>0</v>
      </c>
      <c r="H34" s="35"/>
      <c r="I34" s="50">
        <f>'Distribúcia 24 URSO'!I34</f>
        <v>0</v>
      </c>
      <c r="J34" s="37" t="s">
        <v>67</v>
      </c>
      <c r="K34" s="38" t="s">
        <v>68</v>
      </c>
      <c r="L34" s="39">
        <f t="shared" si="1"/>
        <v>0</v>
      </c>
      <c r="M34" s="40">
        <f t="shared" si="2"/>
        <v>0</v>
      </c>
      <c r="N34" s="7"/>
      <c r="O34" s="50">
        <f>'Distribúcia 24 URSO'!O34</f>
        <v>0</v>
      </c>
      <c r="P34" s="41"/>
      <c r="Q34" s="42" t="s">
        <v>67</v>
      </c>
      <c r="R34" s="43" t="s">
        <v>68</v>
      </c>
      <c r="S34" s="39">
        <f t="shared" si="3"/>
        <v>0</v>
      </c>
      <c r="T34" s="40">
        <f t="shared" si="4"/>
        <v>0</v>
      </c>
      <c r="U34" s="9"/>
      <c r="V34" s="10"/>
      <c r="AR34" s="44"/>
      <c r="AS34" s="45"/>
      <c r="AT34" s="45"/>
      <c r="AU34" s="45"/>
      <c r="AV34" s="46"/>
      <c r="AW34" s="47"/>
      <c r="AX34" s="35"/>
      <c r="AY34" s="44"/>
      <c r="AZ34" s="44"/>
      <c r="BA34" s="45"/>
      <c r="BB34" s="48"/>
      <c r="BC34" s="48"/>
      <c r="BD34" s="46"/>
      <c r="BE34" s="47"/>
      <c r="BF34" s="49"/>
    </row>
    <row r="35" spans="1:58" x14ac:dyDescent="0.2">
      <c r="A35" s="349"/>
      <c r="B35" s="7"/>
      <c r="C35" s="50">
        <f>'Distribúcia 24 URSO'!C35</f>
        <v>0</v>
      </c>
      <c r="D35" s="51" t="s">
        <v>69</v>
      </c>
      <c r="E35" s="52" t="s">
        <v>70</v>
      </c>
      <c r="F35" s="53"/>
      <c r="G35" s="54">
        <f t="shared" si="0"/>
        <v>0</v>
      </c>
      <c r="H35" s="35"/>
      <c r="I35" s="50">
        <f>'Distribúcia 24 URSO'!I35</f>
        <v>0</v>
      </c>
      <c r="J35" s="37" t="s">
        <v>69</v>
      </c>
      <c r="K35" s="38" t="s">
        <v>70</v>
      </c>
      <c r="L35" s="39">
        <f t="shared" si="1"/>
        <v>0</v>
      </c>
      <c r="M35" s="40">
        <f t="shared" si="2"/>
        <v>0</v>
      </c>
      <c r="N35" s="7"/>
      <c r="O35" s="50">
        <f>'Distribúcia 24 URSO'!O35</f>
        <v>0</v>
      </c>
      <c r="P35" s="41"/>
      <c r="Q35" s="42" t="s">
        <v>69</v>
      </c>
      <c r="R35" s="43" t="s">
        <v>70</v>
      </c>
      <c r="S35" s="39">
        <f t="shared" si="3"/>
        <v>0</v>
      </c>
      <c r="T35" s="40">
        <f t="shared" si="4"/>
        <v>0</v>
      </c>
      <c r="U35" s="9"/>
      <c r="V35" s="10"/>
      <c r="AR35" s="44"/>
      <c r="AS35" s="45"/>
      <c r="AT35" s="45"/>
      <c r="AU35" s="45"/>
      <c r="AV35" s="46"/>
      <c r="AW35" s="47"/>
      <c r="AX35" s="35"/>
      <c r="AY35" s="44"/>
      <c r="AZ35" s="44"/>
      <c r="BA35" s="45"/>
      <c r="BB35" s="48"/>
      <c r="BC35" s="48"/>
      <c r="BD35" s="46"/>
      <c r="BE35" s="47"/>
      <c r="BF35" s="49"/>
    </row>
    <row r="36" spans="1:58" x14ac:dyDescent="0.2">
      <c r="A36" s="349"/>
      <c r="B36" s="7"/>
      <c r="C36" s="50">
        <f>'Distribúcia 24 URSO'!C36</f>
        <v>0</v>
      </c>
      <c r="D36" s="51" t="s">
        <v>71</v>
      </c>
      <c r="E36" s="52" t="s">
        <v>72</v>
      </c>
      <c r="F36" s="53"/>
      <c r="G36" s="54">
        <f t="shared" si="0"/>
        <v>0</v>
      </c>
      <c r="H36" s="35"/>
      <c r="I36" s="50">
        <f>'Distribúcia 24 URSO'!I36</f>
        <v>0</v>
      </c>
      <c r="J36" s="37" t="s">
        <v>71</v>
      </c>
      <c r="K36" s="38" t="s">
        <v>72</v>
      </c>
      <c r="L36" s="39">
        <f t="shared" si="1"/>
        <v>0</v>
      </c>
      <c r="M36" s="40">
        <f t="shared" si="2"/>
        <v>0</v>
      </c>
      <c r="N36" s="7"/>
      <c r="O36" s="50">
        <f>'Distribúcia 24 URSO'!O36</f>
        <v>0</v>
      </c>
      <c r="P36" s="41"/>
      <c r="Q36" s="42" t="s">
        <v>71</v>
      </c>
      <c r="R36" s="43" t="s">
        <v>72</v>
      </c>
      <c r="S36" s="39">
        <f t="shared" si="3"/>
        <v>0</v>
      </c>
      <c r="T36" s="40">
        <f t="shared" si="4"/>
        <v>0</v>
      </c>
      <c r="U36" s="9"/>
      <c r="V36" s="10"/>
      <c r="AR36" s="44"/>
      <c r="AS36" s="45"/>
      <c r="AT36" s="45"/>
      <c r="AU36" s="45"/>
      <c r="AV36" s="46"/>
      <c r="AW36" s="47"/>
      <c r="AX36" s="35"/>
      <c r="AY36" s="44"/>
      <c r="AZ36" s="44"/>
      <c r="BA36" s="45"/>
      <c r="BB36" s="48"/>
      <c r="BC36" s="48"/>
      <c r="BD36" s="46"/>
      <c r="BE36" s="47"/>
      <c r="BF36" s="49"/>
    </row>
    <row r="37" spans="1:58" x14ac:dyDescent="0.2">
      <c r="A37" s="349"/>
      <c r="B37" s="7"/>
      <c r="C37" s="50">
        <f>'Distribúcia 24 URSO'!C37</f>
        <v>0</v>
      </c>
      <c r="D37" s="51" t="s">
        <v>73</v>
      </c>
      <c r="E37" s="52" t="s">
        <v>74</v>
      </c>
      <c r="F37" s="53"/>
      <c r="G37" s="54">
        <f t="shared" si="0"/>
        <v>0</v>
      </c>
      <c r="H37" s="35"/>
      <c r="I37" s="50">
        <f>'Distribúcia 24 URSO'!I37</f>
        <v>0</v>
      </c>
      <c r="J37" s="37" t="s">
        <v>73</v>
      </c>
      <c r="K37" s="38" t="s">
        <v>74</v>
      </c>
      <c r="L37" s="39">
        <f t="shared" si="1"/>
        <v>0</v>
      </c>
      <c r="M37" s="40">
        <f t="shared" si="2"/>
        <v>0</v>
      </c>
      <c r="N37" s="7"/>
      <c r="O37" s="50">
        <f>'Distribúcia 24 URSO'!O37</f>
        <v>0</v>
      </c>
      <c r="P37" s="41"/>
      <c r="Q37" s="42" t="s">
        <v>73</v>
      </c>
      <c r="R37" s="43" t="s">
        <v>74</v>
      </c>
      <c r="S37" s="39">
        <f t="shared" si="3"/>
        <v>0</v>
      </c>
      <c r="T37" s="40">
        <f t="shared" si="4"/>
        <v>0</v>
      </c>
      <c r="U37" s="9"/>
      <c r="V37" s="10"/>
      <c r="AR37" s="44"/>
      <c r="AS37" s="45"/>
      <c r="AT37" s="45"/>
      <c r="AU37" s="45"/>
      <c r="AV37" s="46"/>
      <c r="AW37" s="47"/>
      <c r="AX37" s="35"/>
      <c r="AY37" s="44"/>
      <c r="AZ37" s="44"/>
      <c r="BA37" s="45"/>
      <c r="BB37" s="48"/>
      <c r="BC37" s="48"/>
      <c r="BD37" s="46"/>
      <c r="BE37" s="47"/>
      <c r="BF37" s="49"/>
    </row>
    <row r="38" spans="1:58" x14ac:dyDescent="0.2">
      <c r="A38" s="349"/>
      <c r="B38" s="7"/>
      <c r="C38" s="50">
        <f>'Distribúcia 24 URSO'!C38</f>
        <v>0</v>
      </c>
      <c r="D38" s="51" t="s">
        <v>75</v>
      </c>
      <c r="E38" s="52" t="s">
        <v>76</v>
      </c>
      <c r="F38" s="53"/>
      <c r="G38" s="54">
        <f t="shared" si="0"/>
        <v>0</v>
      </c>
      <c r="H38" s="35"/>
      <c r="I38" s="50">
        <f>'Distribúcia 24 URSO'!I38</f>
        <v>0</v>
      </c>
      <c r="J38" s="37" t="s">
        <v>75</v>
      </c>
      <c r="K38" s="38" t="s">
        <v>76</v>
      </c>
      <c r="L38" s="39">
        <f t="shared" si="1"/>
        <v>0</v>
      </c>
      <c r="M38" s="40">
        <f t="shared" si="2"/>
        <v>0</v>
      </c>
      <c r="N38" s="7"/>
      <c r="O38" s="50">
        <f>'Distribúcia 24 URSO'!O38</f>
        <v>0</v>
      </c>
      <c r="P38" s="41"/>
      <c r="Q38" s="42" t="s">
        <v>75</v>
      </c>
      <c r="R38" s="43" t="s">
        <v>76</v>
      </c>
      <c r="S38" s="39">
        <f t="shared" si="3"/>
        <v>0</v>
      </c>
      <c r="T38" s="40">
        <f t="shared" si="4"/>
        <v>0</v>
      </c>
      <c r="U38" s="9"/>
      <c r="V38" s="10"/>
      <c r="AR38" s="44"/>
      <c r="AS38" s="45"/>
      <c r="AT38" s="45"/>
      <c r="AU38" s="45"/>
      <c r="AV38" s="46"/>
      <c r="AW38" s="47"/>
      <c r="AX38" s="35"/>
      <c r="AY38" s="44"/>
      <c r="AZ38" s="44"/>
      <c r="BA38" s="45"/>
      <c r="BB38" s="48"/>
      <c r="BC38" s="48"/>
      <c r="BD38" s="46"/>
      <c r="BE38" s="47"/>
      <c r="BF38" s="49"/>
    </row>
    <row r="39" spans="1:58" x14ac:dyDescent="0.2">
      <c r="A39" s="349"/>
      <c r="B39" s="7"/>
      <c r="C39" s="50">
        <f>'Distribúcia 24 URSO'!C39</f>
        <v>0</v>
      </c>
      <c r="D39" s="51" t="s">
        <v>77</v>
      </c>
      <c r="E39" s="52" t="s">
        <v>78</v>
      </c>
      <c r="F39" s="53"/>
      <c r="G39" s="54">
        <f t="shared" si="0"/>
        <v>0</v>
      </c>
      <c r="H39" s="35"/>
      <c r="I39" s="50">
        <f>'Distribúcia 24 URSO'!I39</f>
        <v>0</v>
      </c>
      <c r="J39" s="37" t="s">
        <v>77</v>
      </c>
      <c r="K39" s="38" t="s">
        <v>78</v>
      </c>
      <c r="L39" s="39">
        <f t="shared" si="1"/>
        <v>0</v>
      </c>
      <c r="M39" s="40">
        <f t="shared" si="2"/>
        <v>0</v>
      </c>
      <c r="N39" s="7"/>
      <c r="O39" s="50">
        <f>'Distribúcia 24 URSO'!O39</f>
        <v>0</v>
      </c>
      <c r="P39" s="41"/>
      <c r="Q39" s="42" t="s">
        <v>77</v>
      </c>
      <c r="R39" s="43" t="s">
        <v>78</v>
      </c>
      <c r="S39" s="39">
        <f t="shared" si="3"/>
        <v>0</v>
      </c>
      <c r="T39" s="40">
        <f t="shared" si="4"/>
        <v>0</v>
      </c>
      <c r="U39" s="9"/>
      <c r="V39" s="10"/>
      <c r="AR39" s="44"/>
      <c r="AS39" s="45"/>
      <c r="AT39" s="45"/>
      <c r="AU39" s="45"/>
      <c r="AV39" s="46"/>
      <c r="AW39" s="47"/>
      <c r="AX39" s="35"/>
      <c r="AY39" s="44"/>
      <c r="AZ39" s="44"/>
      <c r="BA39" s="45"/>
      <c r="BB39" s="48"/>
      <c r="BC39" s="48"/>
      <c r="BD39" s="46"/>
      <c r="BE39" s="47"/>
      <c r="BF39" s="49"/>
    </row>
    <row r="40" spans="1:58" x14ac:dyDescent="0.2">
      <c r="A40" s="349"/>
      <c r="B40" s="7"/>
      <c r="C40" s="50">
        <f>'Distribúcia 24 URSO'!C40</f>
        <v>0</v>
      </c>
      <c r="D40" s="51" t="s">
        <v>79</v>
      </c>
      <c r="E40" s="52" t="s">
        <v>80</v>
      </c>
      <c r="F40" s="53"/>
      <c r="G40" s="54">
        <f t="shared" si="0"/>
        <v>0</v>
      </c>
      <c r="H40" s="35"/>
      <c r="I40" s="50">
        <f>'Distribúcia 24 URSO'!I40</f>
        <v>0</v>
      </c>
      <c r="J40" s="37" t="s">
        <v>79</v>
      </c>
      <c r="K40" s="38" t="s">
        <v>80</v>
      </c>
      <c r="L40" s="39">
        <f t="shared" si="1"/>
        <v>0</v>
      </c>
      <c r="M40" s="40">
        <f t="shared" si="2"/>
        <v>0</v>
      </c>
      <c r="N40" s="7"/>
      <c r="O40" s="50">
        <f>'Distribúcia 24 URSO'!O40</f>
        <v>0</v>
      </c>
      <c r="P40" s="41"/>
      <c r="Q40" s="42" t="s">
        <v>79</v>
      </c>
      <c r="R40" s="43" t="s">
        <v>80</v>
      </c>
      <c r="S40" s="39">
        <f t="shared" si="3"/>
        <v>0</v>
      </c>
      <c r="T40" s="40">
        <f t="shared" si="4"/>
        <v>0</v>
      </c>
      <c r="U40" s="9"/>
      <c r="V40" s="10"/>
      <c r="AR40" s="44"/>
      <c r="AS40" s="45"/>
      <c r="AT40" s="45"/>
      <c r="AU40" s="45"/>
      <c r="AV40" s="46"/>
      <c r="AW40" s="47"/>
      <c r="AX40" s="35"/>
      <c r="AY40" s="44"/>
      <c r="AZ40" s="44"/>
      <c r="BA40" s="45"/>
      <c r="BB40" s="48"/>
      <c r="BC40" s="48"/>
      <c r="BD40" s="46"/>
      <c r="BE40" s="47"/>
      <c r="BF40" s="49"/>
    </row>
    <row r="41" spans="1:58" x14ac:dyDescent="0.2">
      <c r="A41" s="349"/>
      <c r="B41" s="7"/>
      <c r="C41" s="50">
        <f>'Distribúcia 24 URSO'!C41</f>
        <v>0</v>
      </c>
      <c r="D41" s="51" t="s">
        <v>81</v>
      </c>
      <c r="E41" s="52" t="s">
        <v>82</v>
      </c>
      <c r="F41" s="53"/>
      <c r="G41" s="54">
        <f t="shared" si="0"/>
        <v>0</v>
      </c>
      <c r="H41" s="35"/>
      <c r="I41" s="50">
        <f>'Distribúcia 24 URSO'!I41</f>
        <v>0</v>
      </c>
      <c r="J41" s="37" t="s">
        <v>81</v>
      </c>
      <c r="K41" s="38" t="s">
        <v>82</v>
      </c>
      <c r="L41" s="39">
        <f t="shared" si="1"/>
        <v>0</v>
      </c>
      <c r="M41" s="40">
        <f t="shared" si="2"/>
        <v>0</v>
      </c>
      <c r="N41" s="7"/>
      <c r="O41" s="50">
        <f>'Distribúcia 24 URSO'!O41</f>
        <v>0</v>
      </c>
      <c r="P41" s="41"/>
      <c r="Q41" s="42" t="s">
        <v>81</v>
      </c>
      <c r="R41" s="43" t="s">
        <v>82</v>
      </c>
      <c r="S41" s="39">
        <f t="shared" si="3"/>
        <v>0</v>
      </c>
      <c r="T41" s="40">
        <f t="shared" si="4"/>
        <v>0</v>
      </c>
      <c r="U41" s="9"/>
      <c r="V41" s="10"/>
      <c r="AR41" s="44"/>
      <c r="AS41" s="45"/>
      <c r="AT41" s="45"/>
      <c r="AU41" s="45"/>
      <c r="AV41" s="46"/>
      <c r="AW41" s="47"/>
      <c r="AX41" s="35"/>
      <c r="AY41" s="44"/>
      <c r="AZ41" s="44"/>
      <c r="BA41" s="45"/>
      <c r="BB41" s="48"/>
      <c r="BC41" s="48"/>
      <c r="BD41" s="46"/>
      <c r="BE41" s="47"/>
      <c r="BF41" s="49"/>
    </row>
    <row r="42" spans="1:58" x14ac:dyDescent="0.2">
      <c r="A42" s="349"/>
      <c r="B42" s="7"/>
      <c r="C42" s="50">
        <f>'Distribúcia 24 URSO'!C42</f>
        <v>0</v>
      </c>
      <c r="D42" s="51" t="s">
        <v>83</v>
      </c>
      <c r="E42" s="52" t="s">
        <v>84</v>
      </c>
      <c r="F42" s="53"/>
      <c r="G42" s="54">
        <f t="shared" si="0"/>
        <v>0</v>
      </c>
      <c r="H42" s="35"/>
      <c r="I42" s="50">
        <f>'Distribúcia 24 URSO'!I42</f>
        <v>0</v>
      </c>
      <c r="J42" s="37" t="s">
        <v>83</v>
      </c>
      <c r="K42" s="38" t="s">
        <v>84</v>
      </c>
      <c r="L42" s="39">
        <f t="shared" si="1"/>
        <v>0</v>
      </c>
      <c r="M42" s="40">
        <f t="shared" si="2"/>
        <v>0</v>
      </c>
      <c r="N42" s="7"/>
      <c r="O42" s="50">
        <f>'Distribúcia 24 URSO'!O42</f>
        <v>0</v>
      </c>
      <c r="P42" s="41"/>
      <c r="Q42" s="42" t="s">
        <v>83</v>
      </c>
      <c r="R42" s="43" t="s">
        <v>84</v>
      </c>
      <c r="S42" s="39">
        <f t="shared" si="3"/>
        <v>0</v>
      </c>
      <c r="T42" s="40">
        <f t="shared" si="4"/>
        <v>0</v>
      </c>
      <c r="U42" s="9"/>
      <c r="V42" s="10"/>
      <c r="AR42" s="44"/>
      <c r="AS42" s="45"/>
      <c r="AT42" s="45"/>
      <c r="AU42" s="45"/>
      <c r="AV42" s="46"/>
      <c r="AW42" s="47"/>
      <c r="AX42" s="35"/>
      <c r="AY42" s="44"/>
      <c r="AZ42" s="44"/>
      <c r="BA42" s="45"/>
      <c r="BB42" s="48"/>
      <c r="BC42" s="48"/>
      <c r="BD42" s="46"/>
      <c r="BE42" s="47"/>
      <c r="BF42" s="49"/>
    </row>
    <row r="43" spans="1:58" x14ac:dyDescent="0.2">
      <c r="A43" s="349"/>
      <c r="B43" s="7"/>
      <c r="C43" s="50">
        <f>'Distribúcia 24 URSO'!C43</f>
        <v>0</v>
      </c>
      <c r="D43" s="51" t="s">
        <v>85</v>
      </c>
      <c r="E43" s="52" t="s">
        <v>86</v>
      </c>
      <c r="F43" s="53"/>
      <c r="G43" s="54">
        <f t="shared" si="0"/>
        <v>0</v>
      </c>
      <c r="H43" s="35"/>
      <c r="I43" s="50">
        <f>'Distribúcia 24 URSO'!I43</f>
        <v>0</v>
      </c>
      <c r="J43" s="37" t="s">
        <v>85</v>
      </c>
      <c r="K43" s="38" t="s">
        <v>86</v>
      </c>
      <c r="L43" s="39">
        <f t="shared" si="1"/>
        <v>0</v>
      </c>
      <c r="M43" s="40">
        <f t="shared" si="2"/>
        <v>0</v>
      </c>
      <c r="N43" s="7"/>
      <c r="O43" s="50">
        <f>'Distribúcia 24 URSO'!O43</f>
        <v>0</v>
      </c>
      <c r="P43" s="41"/>
      <c r="Q43" s="42" t="s">
        <v>85</v>
      </c>
      <c r="R43" s="43" t="s">
        <v>86</v>
      </c>
      <c r="S43" s="39">
        <f t="shared" si="3"/>
        <v>0</v>
      </c>
      <c r="T43" s="40">
        <f t="shared" si="4"/>
        <v>0</v>
      </c>
      <c r="U43" s="9"/>
      <c r="V43" s="10"/>
      <c r="AR43" s="44"/>
      <c r="AS43" s="45"/>
      <c r="AT43" s="45"/>
      <c r="AU43" s="45"/>
      <c r="AV43" s="46"/>
      <c r="AW43" s="47"/>
      <c r="AX43" s="35"/>
      <c r="AY43" s="44"/>
      <c r="AZ43" s="44"/>
      <c r="BA43" s="45"/>
      <c r="BB43" s="48"/>
      <c r="BC43" s="48"/>
      <c r="BD43" s="46"/>
      <c r="BE43" s="47"/>
      <c r="BF43" s="49"/>
    </row>
    <row r="44" spans="1:58" x14ac:dyDescent="0.2">
      <c r="A44" s="349"/>
      <c r="B44" s="7"/>
      <c r="C44" s="50">
        <f>'Distribúcia 24 URSO'!C44</f>
        <v>0</v>
      </c>
      <c r="D44" s="51" t="s">
        <v>87</v>
      </c>
      <c r="E44" s="52" t="s">
        <v>88</v>
      </c>
      <c r="F44" s="53"/>
      <c r="G44" s="54">
        <f t="shared" si="0"/>
        <v>0</v>
      </c>
      <c r="H44" s="35"/>
      <c r="I44" s="50">
        <f>'Distribúcia 24 URSO'!I44</f>
        <v>0</v>
      </c>
      <c r="J44" s="37" t="s">
        <v>87</v>
      </c>
      <c r="K44" s="38" t="s">
        <v>88</v>
      </c>
      <c r="L44" s="39">
        <f t="shared" si="1"/>
        <v>0</v>
      </c>
      <c r="M44" s="40">
        <f t="shared" si="2"/>
        <v>0</v>
      </c>
      <c r="N44" s="7"/>
      <c r="O44" s="50">
        <f>'Distribúcia 24 URSO'!O44</f>
        <v>0</v>
      </c>
      <c r="P44" s="41"/>
      <c r="Q44" s="42" t="s">
        <v>87</v>
      </c>
      <c r="R44" s="43" t="s">
        <v>88</v>
      </c>
      <c r="S44" s="39">
        <f t="shared" si="3"/>
        <v>0</v>
      </c>
      <c r="T44" s="40">
        <f t="shared" si="4"/>
        <v>0</v>
      </c>
      <c r="U44" s="9"/>
      <c r="V44" s="10"/>
      <c r="AR44" s="44"/>
      <c r="AS44" s="45"/>
      <c r="AT44" s="45"/>
      <c r="AU44" s="45"/>
      <c r="AV44" s="46"/>
      <c r="AW44" s="47"/>
      <c r="AX44" s="35"/>
      <c r="AY44" s="44"/>
      <c r="AZ44" s="44"/>
      <c r="BA44" s="45"/>
      <c r="BB44" s="48"/>
      <c r="BC44" s="48"/>
      <c r="BD44" s="46"/>
      <c r="BE44" s="47"/>
      <c r="BF44" s="49"/>
    </row>
    <row r="45" spans="1:58" x14ac:dyDescent="0.2">
      <c r="A45" s="349"/>
      <c r="B45" s="7"/>
      <c r="C45" s="50">
        <f>'Distribúcia 24 URSO'!C45</f>
        <v>0</v>
      </c>
      <c r="D45" s="51" t="s">
        <v>89</v>
      </c>
      <c r="E45" s="52" t="s">
        <v>90</v>
      </c>
      <c r="F45" s="53"/>
      <c r="G45" s="54">
        <f t="shared" si="0"/>
        <v>0</v>
      </c>
      <c r="H45" s="35"/>
      <c r="I45" s="50">
        <f>'Distribúcia 24 URSO'!I45</f>
        <v>0</v>
      </c>
      <c r="J45" s="37" t="s">
        <v>89</v>
      </c>
      <c r="K45" s="38" t="s">
        <v>90</v>
      </c>
      <c r="L45" s="39">
        <f t="shared" si="1"/>
        <v>0</v>
      </c>
      <c r="M45" s="40">
        <f t="shared" si="2"/>
        <v>0</v>
      </c>
      <c r="N45" s="7"/>
      <c r="O45" s="50">
        <f>'Distribúcia 24 URSO'!O45</f>
        <v>0</v>
      </c>
      <c r="P45" s="41"/>
      <c r="Q45" s="42" t="s">
        <v>89</v>
      </c>
      <c r="R45" s="43" t="s">
        <v>90</v>
      </c>
      <c r="S45" s="39">
        <f t="shared" si="3"/>
        <v>0</v>
      </c>
      <c r="T45" s="40">
        <f t="shared" si="4"/>
        <v>0</v>
      </c>
      <c r="U45" s="9"/>
      <c r="V45" s="10"/>
      <c r="AR45" s="44"/>
      <c r="AS45" s="45"/>
      <c r="AT45" s="45"/>
      <c r="AU45" s="45"/>
      <c r="AV45" s="46"/>
      <c r="AW45" s="47"/>
      <c r="AX45" s="35"/>
      <c r="AY45" s="44"/>
      <c r="AZ45" s="44"/>
      <c r="BA45" s="45"/>
      <c r="BB45" s="48"/>
      <c r="BC45" s="48"/>
      <c r="BD45" s="46"/>
      <c r="BE45" s="47"/>
      <c r="BF45" s="49"/>
    </row>
    <row r="46" spans="1:58" x14ac:dyDescent="0.2">
      <c r="A46" s="349"/>
      <c r="B46" s="7"/>
      <c r="C46" s="50">
        <f>'Distribúcia 24 URSO'!C46</f>
        <v>0</v>
      </c>
      <c r="D46" s="51" t="s">
        <v>91</v>
      </c>
      <c r="E46" s="52" t="s">
        <v>92</v>
      </c>
      <c r="F46" s="53"/>
      <c r="G46" s="54">
        <f t="shared" si="0"/>
        <v>0</v>
      </c>
      <c r="H46" s="35"/>
      <c r="I46" s="50">
        <f>'Distribúcia 24 URSO'!I46</f>
        <v>0</v>
      </c>
      <c r="J46" s="37" t="s">
        <v>91</v>
      </c>
      <c r="K46" s="38" t="s">
        <v>92</v>
      </c>
      <c r="L46" s="39">
        <f t="shared" si="1"/>
        <v>0</v>
      </c>
      <c r="M46" s="40">
        <f t="shared" si="2"/>
        <v>0</v>
      </c>
      <c r="N46" s="7"/>
      <c r="O46" s="50">
        <f>'Distribúcia 24 URSO'!O46</f>
        <v>0</v>
      </c>
      <c r="P46" s="41"/>
      <c r="Q46" s="42" t="s">
        <v>91</v>
      </c>
      <c r="R46" s="43" t="s">
        <v>92</v>
      </c>
      <c r="S46" s="39">
        <f t="shared" si="3"/>
        <v>0</v>
      </c>
      <c r="T46" s="40">
        <f t="shared" si="4"/>
        <v>0</v>
      </c>
      <c r="U46" s="9"/>
      <c r="V46" s="10"/>
      <c r="AR46" s="44"/>
      <c r="AS46" s="45"/>
      <c r="AT46" s="45"/>
      <c r="AU46" s="45"/>
      <c r="AV46" s="46"/>
      <c r="AW46" s="47"/>
      <c r="AX46" s="35"/>
      <c r="AY46" s="44"/>
      <c r="AZ46" s="44"/>
      <c r="BA46" s="45"/>
      <c r="BB46" s="48"/>
      <c r="BC46" s="48"/>
      <c r="BD46" s="46"/>
      <c r="BE46" s="47"/>
      <c r="BF46" s="49"/>
    </row>
    <row r="47" spans="1:58" x14ac:dyDescent="0.2">
      <c r="A47" s="349"/>
      <c r="B47" s="7"/>
      <c r="C47" s="50">
        <f>'Distribúcia 24 URSO'!C47</f>
        <v>0</v>
      </c>
      <c r="D47" s="51" t="s">
        <v>93</v>
      </c>
      <c r="E47" s="52" t="s">
        <v>94</v>
      </c>
      <c r="F47" s="53"/>
      <c r="G47" s="54">
        <f t="shared" si="0"/>
        <v>0</v>
      </c>
      <c r="H47" s="35"/>
      <c r="I47" s="50">
        <f>'Distribúcia 24 URSO'!I47</f>
        <v>0</v>
      </c>
      <c r="J47" s="37" t="s">
        <v>93</v>
      </c>
      <c r="K47" s="38" t="s">
        <v>94</v>
      </c>
      <c r="L47" s="39">
        <f t="shared" si="1"/>
        <v>0</v>
      </c>
      <c r="M47" s="40">
        <f t="shared" si="2"/>
        <v>0</v>
      </c>
      <c r="N47" s="7"/>
      <c r="O47" s="50">
        <f>'Distribúcia 24 URSO'!O47</f>
        <v>0</v>
      </c>
      <c r="P47" s="41"/>
      <c r="Q47" s="42" t="s">
        <v>93</v>
      </c>
      <c r="R47" s="43" t="s">
        <v>94</v>
      </c>
      <c r="S47" s="39">
        <f t="shared" si="3"/>
        <v>0</v>
      </c>
      <c r="T47" s="40">
        <f t="shared" si="4"/>
        <v>0</v>
      </c>
      <c r="U47" s="9"/>
      <c r="V47" s="10"/>
      <c r="AR47" s="44"/>
      <c r="AS47" s="45"/>
      <c r="AT47" s="45"/>
      <c r="AU47" s="45"/>
      <c r="AV47" s="46"/>
      <c r="AW47" s="47"/>
      <c r="AX47" s="35"/>
      <c r="AY47" s="44"/>
      <c r="AZ47" s="44"/>
      <c r="BA47" s="45"/>
      <c r="BB47" s="48"/>
      <c r="BC47" s="48"/>
      <c r="BD47" s="46"/>
      <c r="BE47" s="47"/>
      <c r="BF47" s="49"/>
    </row>
    <row r="48" spans="1:58" x14ac:dyDescent="0.2">
      <c r="A48" s="349"/>
      <c r="B48" s="7"/>
      <c r="C48" s="50">
        <f>'Distribúcia 24 URSO'!C48</f>
        <v>0</v>
      </c>
      <c r="D48" s="51" t="s">
        <v>95</v>
      </c>
      <c r="E48" s="52" t="s">
        <v>96</v>
      </c>
      <c r="F48" s="53"/>
      <c r="G48" s="54">
        <f t="shared" si="0"/>
        <v>0</v>
      </c>
      <c r="H48" s="35"/>
      <c r="I48" s="50">
        <f>'Distribúcia 24 URSO'!I48</f>
        <v>0</v>
      </c>
      <c r="J48" s="37" t="s">
        <v>95</v>
      </c>
      <c r="K48" s="38" t="s">
        <v>96</v>
      </c>
      <c r="L48" s="39">
        <f t="shared" si="1"/>
        <v>0</v>
      </c>
      <c r="M48" s="40">
        <f t="shared" si="2"/>
        <v>0</v>
      </c>
      <c r="N48" s="7"/>
      <c r="O48" s="50">
        <f>'Distribúcia 24 URSO'!O48</f>
        <v>0</v>
      </c>
      <c r="P48" s="41"/>
      <c r="Q48" s="42" t="s">
        <v>95</v>
      </c>
      <c r="R48" s="43" t="s">
        <v>96</v>
      </c>
      <c r="S48" s="39">
        <f t="shared" si="3"/>
        <v>0</v>
      </c>
      <c r="T48" s="40">
        <f t="shared" si="4"/>
        <v>0</v>
      </c>
      <c r="U48" s="9"/>
      <c r="V48" s="10"/>
      <c r="AR48" s="44"/>
      <c r="AS48" s="45"/>
      <c r="AT48" s="45"/>
      <c r="AU48" s="45"/>
      <c r="AV48" s="46"/>
      <c r="AW48" s="47"/>
      <c r="AX48" s="35"/>
      <c r="AY48" s="44"/>
      <c r="AZ48" s="44"/>
      <c r="BA48" s="45"/>
      <c r="BB48" s="48"/>
      <c r="BC48" s="48"/>
      <c r="BD48" s="46"/>
      <c r="BE48" s="47"/>
      <c r="BF48" s="49"/>
    </row>
    <row r="49" spans="1:58" ht="13.5" thickBot="1" x14ac:dyDescent="0.25">
      <c r="A49" s="349"/>
      <c r="B49" s="7"/>
      <c r="C49" s="50">
        <f>'Distribúcia 24 URSO'!C49</f>
        <v>0</v>
      </c>
      <c r="D49" s="55" t="s">
        <v>97</v>
      </c>
      <c r="E49" s="56" t="s">
        <v>98</v>
      </c>
      <c r="F49" s="57"/>
      <c r="G49" s="58">
        <f t="shared" si="0"/>
        <v>0</v>
      </c>
      <c r="H49" s="35"/>
      <c r="I49" s="50">
        <f>'Distribúcia 24 URSO'!I49</f>
        <v>0</v>
      </c>
      <c r="J49" s="37" t="s">
        <v>97</v>
      </c>
      <c r="K49" s="38" t="s">
        <v>98</v>
      </c>
      <c r="L49" s="39">
        <f t="shared" si="1"/>
        <v>0</v>
      </c>
      <c r="M49" s="40">
        <f t="shared" si="2"/>
        <v>0</v>
      </c>
      <c r="N49" s="7"/>
      <c r="O49" s="50">
        <f>'Distribúcia 24 URSO'!O49</f>
        <v>0</v>
      </c>
      <c r="P49" s="41"/>
      <c r="Q49" s="42" t="s">
        <v>97</v>
      </c>
      <c r="R49" s="43" t="s">
        <v>98</v>
      </c>
      <c r="S49" s="39">
        <f t="shared" si="3"/>
        <v>0</v>
      </c>
      <c r="T49" s="40">
        <f t="shared" si="4"/>
        <v>0</v>
      </c>
      <c r="U49" s="9"/>
      <c r="V49" s="10"/>
      <c r="AR49" s="44"/>
      <c r="AS49" s="45"/>
      <c r="AT49" s="45"/>
      <c r="AU49" s="45"/>
      <c r="AV49" s="46"/>
      <c r="AW49" s="47"/>
      <c r="AX49" s="35"/>
      <c r="AY49" s="44"/>
      <c r="AZ49" s="44"/>
      <c r="BA49" s="45"/>
      <c r="BB49" s="48"/>
      <c r="BC49" s="48"/>
      <c r="BD49" s="46"/>
      <c r="BE49" s="47"/>
      <c r="BF49" s="49"/>
    </row>
    <row r="50" spans="1:58" ht="14.25" thickTop="1" thickBot="1" x14ac:dyDescent="0.25">
      <c r="A50" s="349"/>
      <c r="B50" s="7"/>
      <c r="C50" s="59">
        <f>SUM(C10:C49)</f>
        <v>0</v>
      </c>
      <c r="D50" s="60" t="s">
        <v>262</v>
      </c>
      <c r="E50" s="60" t="s">
        <v>262</v>
      </c>
      <c r="F50" s="61" t="s">
        <v>262</v>
      </c>
      <c r="G50" s="166">
        <f>SUM(G10:G49)</f>
        <v>0</v>
      </c>
      <c r="H50" s="7"/>
      <c r="I50" s="62">
        <f>SUM(I10:I49)</f>
        <v>0</v>
      </c>
      <c r="J50" s="192"/>
      <c r="K50" s="192" t="s">
        <v>262</v>
      </c>
      <c r="L50" s="64" t="s">
        <v>262</v>
      </c>
      <c r="M50" s="166">
        <f>SUM(M10:M49)</f>
        <v>0</v>
      </c>
      <c r="N50" s="7"/>
      <c r="O50" s="365">
        <f>SUM(O10:O49)</f>
        <v>0</v>
      </c>
      <c r="P50" s="366"/>
      <c r="Q50" s="192" t="s">
        <v>262</v>
      </c>
      <c r="R50" s="192" t="s">
        <v>262</v>
      </c>
      <c r="S50" s="64" t="s">
        <v>262</v>
      </c>
      <c r="T50" s="166">
        <f>SUM(T10:T49)</f>
        <v>0</v>
      </c>
      <c r="U50" s="9"/>
      <c r="V50" s="10"/>
      <c r="AR50" s="65"/>
      <c r="AS50" s="193"/>
      <c r="AT50" s="193"/>
      <c r="AU50" s="193"/>
      <c r="AV50" s="67"/>
      <c r="AW50" s="67"/>
      <c r="AX50" s="7"/>
      <c r="AY50" s="65"/>
      <c r="AZ50" s="65"/>
      <c r="BA50" s="193"/>
      <c r="BB50" s="193"/>
      <c r="BC50" s="193"/>
      <c r="BD50" s="67"/>
      <c r="BE50" s="67"/>
    </row>
    <row r="51" spans="1:58" s="10" customFormat="1" x14ac:dyDescent="0.2">
      <c r="A51" s="350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"/>
      <c r="U51" s="9"/>
      <c r="AK51" s="6"/>
      <c r="AL51"/>
      <c r="AM51"/>
      <c r="AN51"/>
      <c r="AO51"/>
      <c r="AP51"/>
      <c r="AQ51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8" s="10" customFormat="1" ht="13.5" thickBot="1" x14ac:dyDescent="0.25">
      <c r="A52" s="348" t="s">
        <v>99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70"/>
      <c r="AL52" s="71"/>
      <c r="AM52" s="71"/>
      <c r="AN52" s="71"/>
      <c r="AO52" s="71"/>
      <c r="AP52" s="72"/>
      <c r="AQ52"/>
    </row>
    <row r="53" spans="1:58" ht="12.75" customHeight="1" thickBot="1" x14ac:dyDescent="0.25">
      <c r="A53" s="349"/>
      <c r="B53" s="73"/>
      <c r="C53" s="367" t="s">
        <v>100</v>
      </c>
      <c r="D53" s="361"/>
      <c r="E53" s="361"/>
      <c r="F53" s="361"/>
      <c r="G53" s="362"/>
      <c r="H53" s="73"/>
      <c r="I53" s="367" t="s">
        <v>101</v>
      </c>
      <c r="J53" s="361"/>
      <c r="K53" s="361"/>
      <c r="L53" s="361"/>
      <c r="M53" s="362"/>
      <c r="N53" s="73"/>
      <c r="O53" s="367" t="s">
        <v>102</v>
      </c>
      <c r="P53" s="361"/>
      <c r="Q53" s="361"/>
      <c r="R53" s="361"/>
      <c r="S53" s="362"/>
      <c r="T53" s="163"/>
      <c r="U53" s="73"/>
      <c r="V53" s="7"/>
      <c r="W53" s="371"/>
      <c r="X53" s="372"/>
      <c r="Y53" s="372"/>
      <c r="Z53" s="372"/>
      <c r="AA53" s="372"/>
      <c r="AB53" s="372"/>
      <c r="AC53" s="75"/>
      <c r="AD53" s="76"/>
      <c r="AE53" s="371"/>
      <c r="AF53" s="372"/>
      <c r="AG53" s="372"/>
      <c r="AH53" s="372"/>
      <c r="AI53" s="372"/>
      <c r="AJ53" s="372"/>
      <c r="AK53" s="77"/>
      <c r="AL53" s="351" t="s">
        <v>103</v>
      </c>
      <c r="AM53" s="377"/>
      <c r="AN53" s="377"/>
      <c r="AO53" s="377"/>
      <c r="AP53" s="378"/>
    </row>
    <row r="54" spans="1:58" ht="39" customHeight="1" thickBot="1" x14ac:dyDescent="0.25">
      <c r="A54" s="349"/>
      <c r="B54" s="73"/>
      <c r="C54" s="26" t="s">
        <v>104</v>
      </c>
      <c r="D54" s="12" t="s">
        <v>16</v>
      </c>
      <c r="E54" s="12"/>
      <c r="F54" s="12" t="s">
        <v>105</v>
      </c>
      <c r="G54" s="13" t="s">
        <v>8</v>
      </c>
      <c r="H54" s="73"/>
      <c r="I54" s="26" t="s">
        <v>106</v>
      </c>
      <c r="J54" s="12" t="s">
        <v>16</v>
      </c>
      <c r="K54" s="78" t="s">
        <v>6</v>
      </c>
      <c r="L54" s="12" t="s">
        <v>105</v>
      </c>
      <c r="M54" s="13" t="s">
        <v>8</v>
      </c>
      <c r="N54" s="73"/>
      <c r="O54" s="79" t="s">
        <v>104</v>
      </c>
      <c r="P54" s="80" t="s">
        <v>16</v>
      </c>
      <c r="Q54" s="78" t="s">
        <v>6</v>
      </c>
      <c r="R54" s="80" t="s">
        <v>105</v>
      </c>
      <c r="S54" s="13" t="s">
        <v>8</v>
      </c>
      <c r="T54" s="29"/>
      <c r="U54" s="73"/>
      <c r="V54" s="7"/>
      <c r="W54" s="164"/>
      <c r="X54" s="164"/>
      <c r="Y54" s="164"/>
      <c r="Z54" s="164"/>
      <c r="AA54" s="164"/>
      <c r="AB54" s="164"/>
      <c r="AC54" s="75"/>
      <c r="AD54" s="76"/>
      <c r="AE54" s="164"/>
      <c r="AF54" s="164"/>
      <c r="AG54" s="164"/>
      <c r="AH54" s="164"/>
      <c r="AI54" s="164"/>
      <c r="AJ54" s="164"/>
      <c r="AK54" s="77"/>
      <c r="AL54" s="79" t="s">
        <v>104</v>
      </c>
      <c r="AM54" s="80" t="s">
        <v>16</v>
      </c>
      <c r="AN54" s="78" t="s">
        <v>6</v>
      </c>
      <c r="AO54" s="80" t="s">
        <v>105</v>
      </c>
      <c r="AP54" s="162" t="s">
        <v>8</v>
      </c>
    </row>
    <row r="55" spans="1:58" ht="12" customHeight="1" x14ac:dyDescent="0.25">
      <c r="A55" s="349"/>
      <c r="B55" s="73"/>
      <c r="C55" s="50">
        <f>'Distribúcia 24 URSO'!C55</f>
        <v>0</v>
      </c>
      <c r="D55" s="37" t="s">
        <v>19</v>
      </c>
      <c r="E55" s="83" t="s">
        <v>107</v>
      </c>
      <c r="F55" s="84">
        <v>2.23E-2</v>
      </c>
      <c r="G55" s="85">
        <f>C55*F55</f>
        <v>0</v>
      </c>
      <c r="H55" s="73"/>
      <c r="I55" s="50">
        <f>'Distribúcia 24 URSO'!I55</f>
        <v>0</v>
      </c>
      <c r="J55" s="37" t="s">
        <v>19</v>
      </c>
      <c r="K55" s="83" t="s">
        <v>107</v>
      </c>
      <c r="L55" s="86">
        <f>F55</f>
        <v>2.23E-2</v>
      </c>
      <c r="M55" s="87">
        <f>L55*I55</f>
        <v>0</v>
      </c>
      <c r="N55" s="73"/>
      <c r="O55" s="50">
        <f>'Distribúcia 24 URSO'!O55</f>
        <v>0</v>
      </c>
      <c r="P55" s="88" t="s">
        <v>19</v>
      </c>
      <c r="Q55" s="89" t="s">
        <v>108</v>
      </c>
      <c r="R55" s="86">
        <v>4.0000000000000001E-3</v>
      </c>
      <c r="S55" s="90">
        <f>O55*R55</f>
        <v>0</v>
      </c>
      <c r="T55" s="91"/>
      <c r="U55" s="73"/>
      <c r="V55" s="7"/>
      <c r="W55" s="92"/>
      <c r="X55" s="93"/>
      <c r="Y55" s="94"/>
      <c r="Z55" s="94"/>
      <c r="AA55" s="95"/>
      <c r="AB55" s="96"/>
      <c r="AC55" s="75"/>
      <c r="AD55" s="76"/>
      <c r="AE55" s="92"/>
      <c r="AF55" s="93"/>
      <c r="AG55" s="94"/>
      <c r="AH55" s="97"/>
      <c r="AI55" s="95"/>
      <c r="AJ55" s="96"/>
      <c r="AK55" s="77"/>
      <c r="AL55" s="50">
        <f>'Distribúcia 24 URSO'!AL55</f>
        <v>0</v>
      </c>
      <c r="AM55" s="98" t="s">
        <v>19</v>
      </c>
      <c r="AN55" s="83" t="s">
        <v>108</v>
      </c>
      <c r="AO55" s="86">
        <f>R55</f>
        <v>4.0000000000000001E-3</v>
      </c>
      <c r="AP55" s="99">
        <f>AL55*AO55</f>
        <v>0</v>
      </c>
    </row>
    <row r="56" spans="1:58" ht="12" customHeight="1" x14ac:dyDescent="0.25">
      <c r="A56" s="349"/>
      <c r="B56" s="73"/>
      <c r="C56" s="50">
        <f>'Distribúcia 24 URSO'!C56</f>
        <v>0</v>
      </c>
      <c r="D56" s="37" t="s">
        <v>21</v>
      </c>
      <c r="E56" s="100" t="s">
        <v>109</v>
      </c>
      <c r="F56" s="101">
        <v>6.0999999999999995E-3</v>
      </c>
      <c r="G56" s="102">
        <f t="shared" ref="G56:G96" si="5">C56*F56</f>
        <v>0</v>
      </c>
      <c r="H56" s="73"/>
      <c r="I56" s="50">
        <f>'Distribúcia 24 URSO'!I56</f>
        <v>0</v>
      </c>
      <c r="J56" s="37" t="s">
        <v>21</v>
      </c>
      <c r="K56" s="100" t="s">
        <v>109</v>
      </c>
      <c r="L56" s="86">
        <f t="shared" ref="L56:L96" si="6">F56</f>
        <v>6.0999999999999995E-3</v>
      </c>
      <c r="M56" s="103">
        <f t="shared" ref="M56:M96" si="7">L56*I56</f>
        <v>0</v>
      </c>
      <c r="N56" s="73"/>
      <c r="O56" s="50">
        <f>'Distribúcia 24 URSO'!O56</f>
        <v>0</v>
      </c>
      <c r="P56" s="104" t="s">
        <v>21</v>
      </c>
      <c r="Q56" s="100" t="s">
        <v>110</v>
      </c>
      <c r="R56" s="86">
        <v>4.0000000000000001E-3</v>
      </c>
      <c r="S56" s="90">
        <f t="shared" ref="S56:S96" si="8">O56*R56</f>
        <v>0</v>
      </c>
      <c r="T56" s="91"/>
      <c r="U56" s="73"/>
      <c r="V56" s="7"/>
      <c r="W56" s="92"/>
      <c r="X56" s="93"/>
      <c r="Y56" s="94"/>
      <c r="Z56" s="94"/>
      <c r="AA56" s="95"/>
      <c r="AB56" s="96"/>
      <c r="AC56" s="75"/>
      <c r="AD56" s="76"/>
      <c r="AE56" s="92"/>
      <c r="AF56" s="93"/>
      <c r="AG56" s="94"/>
      <c r="AH56" s="97"/>
      <c r="AI56" s="95"/>
      <c r="AJ56" s="96"/>
      <c r="AK56" s="77"/>
      <c r="AL56" s="50">
        <f>'Distribúcia 24 URSO'!AL56</f>
        <v>0</v>
      </c>
      <c r="AM56" s="104" t="s">
        <v>21</v>
      </c>
      <c r="AN56" s="100" t="s">
        <v>110</v>
      </c>
      <c r="AO56" s="86">
        <f t="shared" ref="AO56:AO96" si="9">R56</f>
        <v>4.0000000000000001E-3</v>
      </c>
      <c r="AP56" s="105">
        <f t="shared" ref="AP56:AP96" si="10">AL56*AO56</f>
        <v>0</v>
      </c>
    </row>
    <row r="57" spans="1:58" ht="12" customHeight="1" x14ac:dyDescent="0.25">
      <c r="A57" s="349"/>
      <c r="B57" s="73"/>
      <c r="C57" s="50">
        <f>'Distribúcia 24 URSO'!C57</f>
        <v>0</v>
      </c>
      <c r="D57" s="37" t="s">
        <v>23</v>
      </c>
      <c r="E57" s="100" t="s">
        <v>111</v>
      </c>
      <c r="F57" s="101">
        <v>5.7000000000000002E-3</v>
      </c>
      <c r="G57" s="102">
        <f t="shared" si="5"/>
        <v>0</v>
      </c>
      <c r="H57" s="73"/>
      <c r="I57" s="50">
        <f>'Distribúcia 24 URSO'!I57</f>
        <v>0</v>
      </c>
      <c r="J57" s="37" t="s">
        <v>23</v>
      </c>
      <c r="K57" s="100" t="s">
        <v>111</v>
      </c>
      <c r="L57" s="86">
        <f t="shared" si="6"/>
        <v>5.7000000000000002E-3</v>
      </c>
      <c r="M57" s="103">
        <f t="shared" si="7"/>
        <v>0</v>
      </c>
      <c r="N57" s="73"/>
      <c r="O57" s="50">
        <f>'Distribúcia 24 URSO'!O57</f>
        <v>0</v>
      </c>
      <c r="P57" s="104" t="s">
        <v>23</v>
      </c>
      <c r="Q57" s="100" t="s">
        <v>112</v>
      </c>
      <c r="R57" s="86">
        <v>3.8999999999999998E-3</v>
      </c>
      <c r="S57" s="90">
        <f t="shared" si="8"/>
        <v>0</v>
      </c>
      <c r="T57" s="91"/>
      <c r="U57" s="73"/>
      <c r="V57" s="7"/>
      <c r="W57" s="92"/>
      <c r="X57" s="93"/>
      <c r="Y57" s="94"/>
      <c r="Z57" s="94"/>
      <c r="AA57" s="95"/>
      <c r="AB57" s="96"/>
      <c r="AC57" s="75"/>
      <c r="AD57" s="76"/>
      <c r="AE57" s="92"/>
      <c r="AF57" s="93"/>
      <c r="AG57" s="94"/>
      <c r="AH57" s="97"/>
      <c r="AI57" s="95"/>
      <c r="AJ57" s="96"/>
      <c r="AK57" s="77"/>
      <c r="AL57" s="50">
        <f>'Distribúcia 24 URSO'!AL57</f>
        <v>0</v>
      </c>
      <c r="AM57" s="104" t="s">
        <v>23</v>
      </c>
      <c r="AN57" s="100" t="s">
        <v>112</v>
      </c>
      <c r="AO57" s="86">
        <f t="shared" si="9"/>
        <v>3.8999999999999998E-3</v>
      </c>
      <c r="AP57" s="105">
        <f t="shared" si="10"/>
        <v>0</v>
      </c>
    </row>
    <row r="58" spans="1:58" ht="12" customHeight="1" x14ac:dyDescent="0.25">
      <c r="A58" s="349"/>
      <c r="B58" s="73"/>
      <c r="C58" s="50">
        <f>'Distribúcia 24 URSO'!C58</f>
        <v>0</v>
      </c>
      <c r="D58" s="37" t="s">
        <v>25</v>
      </c>
      <c r="E58" s="100" t="s">
        <v>113</v>
      </c>
      <c r="F58" s="101">
        <v>4.000000000000001E-3</v>
      </c>
      <c r="G58" s="102">
        <f t="shared" si="5"/>
        <v>0</v>
      </c>
      <c r="H58" s="73"/>
      <c r="I58" s="50">
        <f>'Distribúcia 24 URSO'!I58</f>
        <v>0</v>
      </c>
      <c r="J58" s="37" t="s">
        <v>25</v>
      </c>
      <c r="K58" s="100" t="s">
        <v>113</v>
      </c>
      <c r="L58" s="86">
        <f t="shared" si="6"/>
        <v>4.000000000000001E-3</v>
      </c>
      <c r="M58" s="103">
        <f t="shared" si="7"/>
        <v>0</v>
      </c>
      <c r="N58" s="73"/>
      <c r="O58" s="50">
        <f>'Distribúcia 24 URSO'!O58</f>
        <v>0</v>
      </c>
      <c r="P58" s="104" t="s">
        <v>25</v>
      </c>
      <c r="Q58" s="100" t="s">
        <v>114</v>
      </c>
      <c r="R58" s="86">
        <v>3.8999999999999998E-3</v>
      </c>
      <c r="S58" s="90">
        <f t="shared" si="8"/>
        <v>0</v>
      </c>
      <c r="T58" s="91"/>
      <c r="U58" s="73"/>
      <c r="V58" s="7"/>
      <c r="W58" s="92"/>
      <c r="X58" s="93"/>
      <c r="Y58" s="94"/>
      <c r="Z58" s="94"/>
      <c r="AA58" s="95"/>
      <c r="AB58" s="96"/>
      <c r="AC58" s="75"/>
      <c r="AD58" s="76"/>
      <c r="AE58" s="92"/>
      <c r="AF58" s="93"/>
      <c r="AG58" s="94"/>
      <c r="AH58" s="97"/>
      <c r="AI58" s="95"/>
      <c r="AJ58" s="96"/>
      <c r="AK58" s="77"/>
      <c r="AL58" s="50">
        <f>'Distribúcia 24 URSO'!AL58</f>
        <v>0</v>
      </c>
      <c r="AM58" s="104" t="s">
        <v>25</v>
      </c>
      <c r="AN58" s="100" t="s">
        <v>114</v>
      </c>
      <c r="AO58" s="86">
        <f t="shared" si="9"/>
        <v>3.8999999999999998E-3</v>
      </c>
      <c r="AP58" s="105">
        <f t="shared" si="10"/>
        <v>0</v>
      </c>
    </row>
    <row r="59" spans="1:58" ht="12" customHeight="1" x14ac:dyDescent="0.25">
      <c r="A59" s="349"/>
      <c r="B59" s="73"/>
      <c r="C59" s="50">
        <f>'Distribúcia 24 URSO'!C59</f>
        <v>0</v>
      </c>
      <c r="D59" s="37" t="s">
        <v>27</v>
      </c>
      <c r="E59" s="100" t="s">
        <v>115</v>
      </c>
      <c r="F59" s="101">
        <v>3.2999999999999995E-3</v>
      </c>
      <c r="G59" s="102">
        <f t="shared" si="5"/>
        <v>0</v>
      </c>
      <c r="H59" s="73"/>
      <c r="I59" s="50">
        <f>'Distribúcia 24 URSO'!I59</f>
        <v>0</v>
      </c>
      <c r="J59" s="37" t="s">
        <v>27</v>
      </c>
      <c r="K59" s="100" t="s">
        <v>115</v>
      </c>
      <c r="L59" s="86">
        <f t="shared" si="6"/>
        <v>3.2999999999999995E-3</v>
      </c>
      <c r="M59" s="103">
        <f t="shared" si="7"/>
        <v>0</v>
      </c>
      <c r="N59" s="73"/>
      <c r="O59" s="50">
        <f>'Distribúcia 24 URSO'!O59</f>
        <v>0</v>
      </c>
      <c r="P59" s="104" t="s">
        <v>27</v>
      </c>
      <c r="Q59" s="100" t="s">
        <v>116</v>
      </c>
      <c r="R59" s="86">
        <v>3.8999999999999998E-3</v>
      </c>
      <c r="S59" s="90">
        <f t="shared" si="8"/>
        <v>0</v>
      </c>
      <c r="T59" s="91"/>
      <c r="U59" s="73"/>
      <c r="V59" s="7"/>
      <c r="W59" s="92"/>
      <c r="X59" s="106"/>
      <c r="Y59" s="94"/>
      <c r="Z59" s="76"/>
      <c r="AA59" s="95"/>
      <c r="AB59" s="96"/>
      <c r="AC59" s="75"/>
      <c r="AD59" s="76"/>
      <c r="AE59" s="92"/>
      <c r="AF59" s="106"/>
      <c r="AG59" s="94"/>
      <c r="AH59" s="97"/>
      <c r="AI59" s="95"/>
      <c r="AJ59" s="96"/>
      <c r="AK59" s="77"/>
      <c r="AL59" s="50">
        <f>'Distribúcia 24 URSO'!AL59</f>
        <v>0</v>
      </c>
      <c r="AM59" s="104" t="s">
        <v>27</v>
      </c>
      <c r="AN59" s="100" t="s">
        <v>116</v>
      </c>
      <c r="AO59" s="86">
        <f t="shared" si="9"/>
        <v>3.8999999999999998E-3</v>
      </c>
      <c r="AP59" s="105">
        <f t="shared" si="10"/>
        <v>0</v>
      </c>
    </row>
    <row r="60" spans="1:58" ht="12" customHeight="1" x14ac:dyDescent="0.25">
      <c r="A60" s="349"/>
      <c r="B60" s="73"/>
      <c r="C60" s="50">
        <f>'Distribúcia 24 URSO'!C60</f>
        <v>0</v>
      </c>
      <c r="D60" s="37" t="s">
        <v>29</v>
      </c>
      <c r="E60" s="100" t="s">
        <v>117</v>
      </c>
      <c r="F60" s="101">
        <v>3.2000000000000002E-3</v>
      </c>
      <c r="G60" s="102">
        <f t="shared" si="5"/>
        <v>0</v>
      </c>
      <c r="H60" s="73"/>
      <c r="I60" s="50">
        <f>'Distribúcia 24 URSO'!I60</f>
        <v>0</v>
      </c>
      <c r="J60" s="37" t="s">
        <v>29</v>
      </c>
      <c r="K60" s="100" t="s">
        <v>117</v>
      </c>
      <c r="L60" s="86">
        <f t="shared" si="6"/>
        <v>3.2000000000000002E-3</v>
      </c>
      <c r="M60" s="103">
        <f t="shared" si="7"/>
        <v>0</v>
      </c>
      <c r="N60" s="73"/>
      <c r="O60" s="50">
        <f>'Distribúcia 24 URSO'!O60</f>
        <v>0</v>
      </c>
      <c r="P60" s="104" t="s">
        <v>29</v>
      </c>
      <c r="Q60" s="100" t="s">
        <v>118</v>
      </c>
      <c r="R60" s="86">
        <v>3.8999999999999998E-3</v>
      </c>
      <c r="S60" s="90">
        <f t="shared" si="8"/>
        <v>0</v>
      </c>
      <c r="T60" s="91"/>
      <c r="U60" s="73"/>
      <c r="V60" s="7"/>
      <c r="W60" s="92"/>
      <c r="X60" s="106"/>
      <c r="Y60" s="94"/>
      <c r="Z60" s="93"/>
      <c r="AA60" s="95"/>
      <c r="AB60" s="96"/>
      <c r="AC60" s="75"/>
      <c r="AD60" s="76"/>
      <c r="AE60" s="92"/>
      <c r="AF60" s="106"/>
      <c r="AG60" s="94"/>
      <c r="AH60" s="97"/>
      <c r="AI60" s="95"/>
      <c r="AJ60" s="96"/>
      <c r="AK60" s="77"/>
      <c r="AL60" s="50">
        <f>'Distribúcia 24 URSO'!AL60</f>
        <v>0</v>
      </c>
      <c r="AM60" s="104" t="s">
        <v>29</v>
      </c>
      <c r="AN60" s="100" t="s">
        <v>118</v>
      </c>
      <c r="AO60" s="86">
        <f t="shared" si="9"/>
        <v>3.8999999999999998E-3</v>
      </c>
      <c r="AP60" s="105">
        <f t="shared" si="10"/>
        <v>0</v>
      </c>
    </row>
    <row r="61" spans="1:58" ht="12" customHeight="1" x14ac:dyDescent="0.25">
      <c r="A61" s="349"/>
      <c r="B61" s="73"/>
      <c r="C61" s="50">
        <f>'Distribúcia 24 URSO'!C61</f>
        <v>0</v>
      </c>
      <c r="D61" s="37" t="s">
        <v>31</v>
      </c>
      <c r="E61" s="100" t="s">
        <v>119</v>
      </c>
      <c r="F61" s="101">
        <v>1.2000000000000001E-3</v>
      </c>
      <c r="G61" s="102">
        <f t="shared" si="5"/>
        <v>0</v>
      </c>
      <c r="H61" s="73"/>
      <c r="I61" s="50">
        <f>'Distribúcia 24 URSO'!I61</f>
        <v>0</v>
      </c>
      <c r="J61" s="37" t="s">
        <v>31</v>
      </c>
      <c r="K61" s="100" t="s">
        <v>119</v>
      </c>
      <c r="L61" s="86">
        <f t="shared" si="6"/>
        <v>1.2000000000000001E-3</v>
      </c>
      <c r="M61" s="103">
        <f t="shared" si="7"/>
        <v>0</v>
      </c>
      <c r="N61" s="73"/>
      <c r="O61" s="50">
        <f>'Distribúcia 24 URSO'!O61</f>
        <v>0</v>
      </c>
      <c r="P61" s="104" t="s">
        <v>31</v>
      </c>
      <c r="Q61" s="100" t="s">
        <v>120</v>
      </c>
      <c r="R61" s="86">
        <v>1.5999999999999999E-3</v>
      </c>
      <c r="S61" s="90">
        <f t="shared" si="8"/>
        <v>0</v>
      </c>
      <c r="T61" s="91"/>
      <c r="U61" s="73"/>
      <c r="V61" s="7"/>
      <c r="W61" s="92"/>
      <c r="X61" s="106"/>
      <c r="Y61" s="94"/>
      <c r="Z61" s="93"/>
      <c r="AA61" s="95"/>
      <c r="AB61" s="96"/>
      <c r="AC61" s="75"/>
      <c r="AD61" s="76"/>
      <c r="AE61" s="92"/>
      <c r="AF61" s="106"/>
      <c r="AG61" s="94"/>
      <c r="AH61" s="97"/>
      <c r="AI61" s="95"/>
      <c r="AJ61" s="96"/>
      <c r="AK61" s="77"/>
      <c r="AL61" s="50">
        <f>'Distribúcia 24 URSO'!AL61</f>
        <v>0</v>
      </c>
      <c r="AM61" s="104" t="s">
        <v>31</v>
      </c>
      <c r="AN61" s="100" t="s">
        <v>120</v>
      </c>
      <c r="AO61" s="86">
        <f t="shared" si="9"/>
        <v>1.5999999999999999E-3</v>
      </c>
      <c r="AP61" s="105">
        <f t="shared" si="10"/>
        <v>0</v>
      </c>
    </row>
    <row r="62" spans="1:58" ht="12" customHeight="1" x14ac:dyDescent="0.25">
      <c r="A62" s="349"/>
      <c r="B62" s="73"/>
      <c r="C62" s="50">
        <f>'Distribúcia 24 URSO'!C62</f>
        <v>0</v>
      </c>
      <c r="D62" s="37" t="s">
        <v>33</v>
      </c>
      <c r="E62" s="235" t="s">
        <v>121</v>
      </c>
      <c r="F62" s="86">
        <v>7.000000000000001E-4</v>
      </c>
      <c r="G62" s="236">
        <f t="shared" si="5"/>
        <v>0</v>
      </c>
      <c r="H62" s="73"/>
      <c r="I62" s="50">
        <f>'Distribúcia 24 URSO'!I62</f>
        <v>0</v>
      </c>
      <c r="J62" s="37" t="s">
        <v>33</v>
      </c>
      <c r="K62" s="235" t="s">
        <v>121</v>
      </c>
      <c r="L62" s="86">
        <f t="shared" si="6"/>
        <v>7.000000000000001E-4</v>
      </c>
      <c r="M62" s="237">
        <f t="shared" si="7"/>
        <v>0</v>
      </c>
      <c r="N62" s="73"/>
      <c r="O62" s="50">
        <f>'Distribúcia 24 URSO'!O62</f>
        <v>0</v>
      </c>
      <c r="P62" s="104" t="s">
        <v>33</v>
      </c>
      <c r="Q62" s="235" t="s">
        <v>122</v>
      </c>
      <c r="R62" s="86">
        <v>1.5999999999999999E-3</v>
      </c>
      <c r="S62" s="238">
        <f t="shared" si="8"/>
        <v>0</v>
      </c>
      <c r="T62" s="91"/>
      <c r="U62" s="73"/>
      <c r="V62" s="7"/>
      <c r="W62" s="92"/>
      <c r="X62" s="106"/>
      <c r="Y62" s="94"/>
      <c r="Z62" s="93"/>
      <c r="AA62" s="95"/>
      <c r="AB62" s="96"/>
      <c r="AC62" s="75"/>
      <c r="AD62" s="76"/>
      <c r="AE62" s="92"/>
      <c r="AF62" s="106"/>
      <c r="AG62" s="94"/>
      <c r="AH62" s="97"/>
      <c r="AI62" s="95"/>
      <c r="AJ62" s="96"/>
      <c r="AK62" s="7"/>
      <c r="AL62" s="50">
        <f>'Distribúcia 24 URSO'!AL62</f>
        <v>0</v>
      </c>
      <c r="AM62" s="104" t="s">
        <v>33</v>
      </c>
      <c r="AN62" s="235" t="s">
        <v>122</v>
      </c>
      <c r="AO62" s="86">
        <f t="shared" si="9"/>
        <v>1.5999999999999999E-3</v>
      </c>
      <c r="AP62" s="239">
        <f t="shared" si="10"/>
        <v>0</v>
      </c>
      <c r="AQ62" s="10"/>
      <c r="AR62" s="10"/>
      <c r="AS62" s="10"/>
      <c r="AT62" s="10"/>
      <c r="AU62" s="10"/>
      <c r="AV62" s="10"/>
      <c r="AW62" s="10"/>
    </row>
    <row r="63" spans="1:58" ht="12" customHeight="1" x14ac:dyDescent="0.2">
      <c r="A63" s="349"/>
      <c r="B63" s="73"/>
      <c r="C63" s="50">
        <f>'Distribúcia 24 URSO'!C63</f>
        <v>0</v>
      </c>
      <c r="D63" s="37" t="s">
        <v>35</v>
      </c>
      <c r="E63" s="235" t="s">
        <v>123</v>
      </c>
      <c r="F63" s="86">
        <v>2.23E-2</v>
      </c>
      <c r="G63" s="236">
        <f t="shared" si="5"/>
        <v>0</v>
      </c>
      <c r="H63" s="73"/>
      <c r="I63" s="50">
        <f>'Distribúcia 24 URSO'!I63</f>
        <v>0</v>
      </c>
      <c r="J63" s="37" t="s">
        <v>35</v>
      </c>
      <c r="K63" s="235" t="s">
        <v>123</v>
      </c>
      <c r="L63" s="86">
        <f t="shared" si="6"/>
        <v>2.23E-2</v>
      </c>
      <c r="M63" s="237">
        <f t="shared" si="7"/>
        <v>0</v>
      </c>
      <c r="N63" s="73"/>
      <c r="O63" s="50">
        <f>'Distribúcia 24 URSO'!O63</f>
        <v>0</v>
      </c>
      <c r="P63" s="104" t="s">
        <v>35</v>
      </c>
      <c r="Q63" s="235" t="s">
        <v>124</v>
      </c>
      <c r="R63" s="86">
        <v>4.0000000000000001E-3</v>
      </c>
      <c r="S63" s="238">
        <f t="shared" si="8"/>
        <v>0</v>
      </c>
      <c r="T63" s="91"/>
      <c r="U63" s="73"/>
      <c r="V63" s="7"/>
      <c r="W63" s="107"/>
      <c r="X63" s="228"/>
      <c r="Y63" s="228"/>
      <c r="Z63" s="228"/>
      <c r="AA63" s="109"/>
      <c r="AB63" s="110"/>
      <c r="AC63" s="75"/>
      <c r="AD63" s="76"/>
      <c r="AE63" s="107"/>
      <c r="AF63" s="228"/>
      <c r="AG63" s="228"/>
      <c r="AH63" s="228"/>
      <c r="AI63" s="109"/>
      <c r="AJ63" s="110"/>
      <c r="AK63" s="7"/>
      <c r="AL63" s="50">
        <f>'Distribúcia 24 URSO'!AL63</f>
        <v>0</v>
      </c>
      <c r="AM63" s="104" t="s">
        <v>35</v>
      </c>
      <c r="AN63" s="235" t="s">
        <v>124</v>
      </c>
      <c r="AO63" s="86">
        <f t="shared" si="9"/>
        <v>4.0000000000000001E-3</v>
      </c>
      <c r="AP63" s="239">
        <f t="shared" si="10"/>
        <v>0</v>
      </c>
      <c r="AQ63" s="10"/>
      <c r="AR63" s="10"/>
      <c r="AS63" s="10"/>
      <c r="AT63" s="10"/>
      <c r="AU63" s="10"/>
      <c r="AV63" s="10"/>
      <c r="AW63" s="10"/>
    </row>
    <row r="64" spans="1:58" ht="12" customHeight="1" x14ac:dyDescent="0.2">
      <c r="A64" s="349"/>
      <c r="B64" s="73"/>
      <c r="C64" s="50">
        <f>'Distribúcia 24 URSO'!C64</f>
        <v>0</v>
      </c>
      <c r="D64" s="37" t="s">
        <v>37</v>
      </c>
      <c r="E64" s="235" t="s">
        <v>125</v>
      </c>
      <c r="F64" s="86">
        <v>6.0999999999999995E-3</v>
      </c>
      <c r="G64" s="236">
        <f t="shared" si="5"/>
        <v>0</v>
      </c>
      <c r="H64" s="73"/>
      <c r="I64" s="50">
        <f>'Distribúcia 24 URSO'!I64</f>
        <v>0</v>
      </c>
      <c r="J64" s="37" t="s">
        <v>37</v>
      </c>
      <c r="K64" s="235" t="s">
        <v>125</v>
      </c>
      <c r="L64" s="86">
        <f t="shared" si="6"/>
        <v>6.0999999999999995E-3</v>
      </c>
      <c r="M64" s="237">
        <f t="shared" si="7"/>
        <v>0</v>
      </c>
      <c r="N64" s="73"/>
      <c r="O64" s="50">
        <f>'Distribúcia 24 URSO'!O64</f>
        <v>0</v>
      </c>
      <c r="P64" s="104" t="s">
        <v>37</v>
      </c>
      <c r="Q64" s="235" t="s">
        <v>126</v>
      </c>
      <c r="R64" s="86">
        <v>4.0000000000000001E-3</v>
      </c>
      <c r="S64" s="238">
        <f t="shared" si="8"/>
        <v>0</v>
      </c>
      <c r="T64" s="91"/>
      <c r="U64" s="73"/>
      <c r="V64" s="7"/>
      <c r="W64" s="75"/>
      <c r="X64" s="75"/>
      <c r="Y64" s="75"/>
      <c r="Z64" s="75"/>
      <c r="AA64" s="75"/>
      <c r="AB64" s="75"/>
      <c r="AC64" s="75"/>
      <c r="AD64" s="75"/>
      <c r="AE64" s="94"/>
      <c r="AF64" s="75"/>
      <c r="AG64" s="75"/>
      <c r="AH64" s="75"/>
      <c r="AI64" s="75"/>
      <c r="AJ64" s="75"/>
      <c r="AK64" s="7"/>
      <c r="AL64" s="50">
        <f>'Distribúcia 24 URSO'!AL64</f>
        <v>0</v>
      </c>
      <c r="AM64" s="104" t="s">
        <v>37</v>
      </c>
      <c r="AN64" s="235" t="s">
        <v>126</v>
      </c>
      <c r="AO64" s="86">
        <f t="shared" si="9"/>
        <v>4.0000000000000001E-3</v>
      </c>
      <c r="AP64" s="239">
        <f t="shared" si="10"/>
        <v>0</v>
      </c>
      <c r="AQ64" s="10"/>
      <c r="AR64" s="10"/>
      <c r="AS64" s="10"/>
      <c r="AT64" s="10"/>
      <c r="AU64" s="10"/>
      <c r="AV64" s="10"/>
      <c r="AW64" s="10"/>
    </row>
    <row r="65" spans="1:49" ht="12" customHeight="1" x14ac:dyDescent="0.2">
      <c r="A65" s="349"/>
      <c r="B65" s="73"/>
      <c r="C65" s="50">
        <f>'Distribúcia 24 URSO'!C65</f>
        <v>0</v>
      </c>
      <c r="D65" s="37" t="s">
        <v>39</v>
      </c>
      <c r="E65" s="235" t="s">
        <v>127</v>
      </c>
      <c r="F65" s="86">
        <v>5.7000000000000002E-3</v>
      </c>
      <c r="G65" s="236">
        <f t="shared" si="5"/>
        <v>0</v>
      </c>
      <c r="H65" s="73"/>
      <c r="I65" s="50">
        <f>'Distribúcia 24 URSO'!I65</f>
        <v>0</v>
      </c>
      <c r="J65" s="37" t="s">
        <v>39</v>
      </c>
      <c r="K65" s="235" t="s">
        <v>127</v>
      </c>
      <c r="L65" s="86">
        <f t="shared" si="6"/>
        <v>5.7000000000000002E-3</v>
      </c>
      <c r="M65" s="237">
        <f t="shared" si="7"/>
        <v>0</v>
      </c>
      <c r="N65" s="73"/>
      <c r="O65" s="50">
        <f>'Distribúcia 24 URSO'!O65</f>
        <v>0</v>
      </c>
      <c r="P65" s="104" t="s">
        <v>39</v>
      </c>
      <c r="Q65" s="235" t="s">
        <v>128</v>
      </c>
      <c r="R65" s="86">
        <v>3.8999999999999998E-3</v>
      </c>
      <c r="S65" s="238">
        <f t="shared" si="8"/>
        <v>0</v>
      </c>
      <c r="T65" s="91"/>
      <c r="U65" s="73"/>
      <c r="V65" s="7"/>
      <c r="W65" s="371"/>
      <c r="X65" s="372"/>
      <c r="Y65" s="372"/>
      <c r="Z65" s="372"/>
      <c r="AA65" s="372"/>
      <c r="AB65" s="372"/>
      <c r="AC65" s="75"/>
      <c r="AD65" s="75"/>
      <c r="AE65" s="371"/>
      <c r="AF65" s="372"/>
      <c r="AG65" s="372"/>
      <c r="AH65" s="372"/>
      <c r="AI65" s="372"/>
      <c r="AJ65" s="372"/>
      <c r="AK65" s="7"/>
      <c r="AL65" s="50">
        <f>'Distribúcia 24 URSO'!AL65</f>
        <v>0</v>
      </c>
      <c r="AM65" s="104" t="s">
        <v>39</v>
      </c>
      <c r="AN65" s="235" t="s">
        <v>128</v>
      </c>
      <c r="AO65" s="86">
        <f t="shared" si="9"/>
        <v>3.8999999999999998E-3</v>
      </c>
      <c r="AP65" s="239">
        <f t="shared" si="10"/>
        <v>0</v>
      </c>
      <c r="AQ65" s="10"/>
      <c r="AR65" s="10"/>
      <c r="AS65" s="10"/>
      <c r="AT65" s="10"/>
      <c r="AU65" s="10"/>
      <c r="AV65" s="10"/>
      <c r="AW65" s="10"/>
    </row>
    <row r="66" spans="1:49" ht="12" customHeight="1" x14ac:dyDescent="0.2">
      <c r="A66" s="349"/>
      <c r="B66" s="73"/>
      <c r="C66" s="50">
        <f>'Distribúcia 24 URSO'!C66</f>
        <v>0</v>
      </c>
      <c r="D66" s="37" t="s">
        <v>41</v>
      </c>
      <c r="E66" s="235" t="s">
        <v>129</v>
      </c>
      <c r="F66" s="86">
        <v>4.000000000000001E-3</v>
      </c>
      <c r="G66" s="236">
        <f t="shared" si="5"/>
        <v>0</v>
      </c>
      <c r="H66" s="73"/>
      <c r="I66" s="50">
        <f>'Distribúcia 24 URSO'!I66</f>
        <v>0</v>
      </c>
      <c r="J66" s="37" t="s">
        <v>41</v>
      </c>
      <c r="K66" s="235" t="s">
        <v>129</v>
      </c>
      <c r="L66" s="86">
        <f t="shared" si="6"/>
        <v>4.000000000000001E-3</v>
      </c>
      <c r="M66" s="237">
        <f t="shared" si="7"/>
        <v>0</v>
      </c>
      <c r="N66" s="73"/>
      <c r="O66" s="50">
        <f>'Distribúcia 24 URSO'!O66</f>
        <v>0</v>
      </c>
      <c r="P66" s="104" t="s">
        <v>41</v>
      </c>
      <c r="Q66" s="235" t="s">
        <v>130</v>
      </c>
      <c r="R66" s="86">
        <v>3.8999999999999998E-3</v>
      </c>
      <c r="S66" s="238">
        <f t="shared" si="8"/>
        <v>0</v>
      </c>
      <c r="T66" s="91"/>
      <c r="U66" s="73"/>
      <c r="V66" s="7"/>
      <c r="W66" s="373"/>
      <c r="X66" s="373"/>
      <c r="Y66" s="229"/>
      <c r="Z66" s="229"/>
      <c r="AA66" s="373"/>
      <c r="AB66" s="373"/>
      <c r="AC66" s="75"/>
      <c r="AD66" s="75"/>
      <c r="AE66" s="373"/>
      <c r="AF66" s="373"/>
      <c r="AG66" s="228"/>
      <c r="AH66" s="228"/>
      <c r="AI66" s="373"/>
      <c r="AJ66" s="373"/>
      <c r="AK66" s="7"/>
      <c r="AL66" s="50">
        <f>'Distribúcia 24 URSO'!AL66</f>
        <v>0</v>
      </c>
      <c r="AM66" s="104" t="s">
        <v>41</v>
      </c>
      <c r="AN66" s="235" t="s">
        <v>130</v>
      </c>
      <c r="AO66" s="86">
        <f t="shared" si="9"/>
        <v>3.8999999999999998E-3</v>
      </c>
      <c r="AP66" s="239">
        <f t="shared" si="10"/>
        <v>0</v>
      </c>
      <c r="AQ66" s="10"/>
      <c r="AR66" s="10"/>
      <c r="AS66" s="10"/>
      <c r="AT66" s="10"/>
      <c r="AU66" s="10"/>
      <c r="AV66" s="10"/>
      <c r="AW66" s="10"/>
    </row>
    <row r="67" spans="1:49" ht="12" customHeight="1" x14ac:dyDescent="0.2">
      <c r="A67" s="349"/>
      <c r="B67" s="73"/>
      <c r="C67" s="50">
        <f>'Distribúcia 24 URSO'!C67</f>
        <v>0</v>
      </c>
      <c r="D67" s="37" t="s">
        <v>43</v>
      </c>
      <c r="E67" s="235" t="s">
        <v>131</v>
      </c>
      <c r="F67" s="86">
        <v>3.2999999999999995E-3</v>
      </c>
      <c r="G67" s="236">
        <f t="shared" si="5"/>
        <v>0</v>
      </c>
      <c r="H67" s="73"/>
      <c r="I67" s="50">
        <f>'Distribúcia 24 URSO'!I67</f>
        <v>0</v>
      </c>
      <c r="J67" s="37" t="s">
        <v>43</v>
      </c>
      <c r="K67" s="235" t="s">
        <v>131</v>
      </c>
      <c r="L67" s="86">
        <f t="shared" si="6"/>
        <v>3.2999999999999995E-3</v>
      </c>
      <c r="M67" s="237">
        <f t="shared" si="7"/>
        <v>0</v>
      </c>
      <c r="N67" s="73"/>
      <c r="O67" s="50">
        <f>'Distribúcia 24 URSO'!O67</f>
        <v>0</v>
      </c>
      <c r="P67" s="104" t="s">
        <v>43</v>
      </c>
      <c r="Q67" s="235" t="s">
        <v>132</v>
      </c>
      <c r="R67" s="86">
        <v>3.8999999999999998E-3</v>
      </c>
      <c r="S67" s="238">
        <f t="shared" si="8"/>
        <v>0</v>
      </c>
      <c r="T67" s="91"/>
      <c r="U67" s="73"/>
      <c r="V67" s="7"/>
      <c r="W67" s="373"/>
      <c r="X67" s="373"/>
      <c r="Y67" s="229"/>
      <c r="Z67" s="229"/>
      <c r="AA67" s="373"/>
      <c r="AB67" s="373"/>
      <c r="AC67" s="75"/>
      <c r="AD67" s="75"/>
      <c r="AE67" s="373"/>
      <c r="AF67" s="373"/>
      <c r="AG67" s="229"/>
      <c r="AH67" s="229"/>
      <c r="AI67" s="373"/>
      <c r="AJ67" s="373"/>
      <c r="AK67" s="7"/>
      <c r="AL67" s="50">
        <f>'Distribúcia 24 URSO'!AL67</f>
        <v>0</v>
      </c>
      <c r="AM67" s="104" t="s">
        <v>43</v>
      </c>
      <c r="AN67" s="235" t="s">
        <v>132</v>
      </c>
      <c r="AO67" s="86">
        <f t="shared" si="9"/>
        <v>3.8999999999999998E-3</v>
      </c>
      <c r="AP67" s="239">
        <f t="shared" si="10"/>
        <v>0</v>
      </c>
      <c r="AQ67" s="10"/>
      <c r="AR67" s="10"/>
      <c r="AS67" s="10"/>
      <c r="AT67" s="10"/>
      <c r="AU67" s="10"/>
      <c r="AV67" s="10"/>
      <c r="AW67" s="10"/>
    </row>
    <row r="68" spans="1:49" ht="12" customHeight="1" x14ac:dyDescent="0.25">
      <c r="A68" s="349"/>
      <c r="B68" s="73"/>
      <c r="C68" s="50">
        <f>'Distribúcia 24 URSO'!C68</f>
        <v>0</v>
      </c>
      <c r="D68" s="37" t="s">
        <v>45</v>
      </c>
      <c r="E68" s="235" t="s">
        <v>133</v>
      </c>
      <c r="F68" s="86">
        <v>3.2000000000000002E-3</v>
      </c>
      <c r="G68" s="236">
        <f t="shared" si="5"/>
        <v>0</v>
      </c>
      <c r="H68" s="73"/>
      <c r="I68" s="50">
        <f>'Distribúcia 24 URSO'!I68</f>
        <v>0</v>
      </c>
      <c r="J68" s="37" t="s">
        <v>45</v>
      </c>
      <c r="K68" s="235" t="s">
        <v>133</v>
      </c>
      <c r="L68" s="86">
        <f t="shared" si="6"/>
        <v>3.2000000000000002E-3</v>
      </c>
      <c r="M68" s="237">
        <f t="shared" si="7"/>
        <v>0</v>
      </c>
      <c r="N68" s="73"/>
      <c r="O68" s="50">
        <f>'Distribúcia 24 URSO'!O68</f>
        <v>0</v>
      </c>
      <c r="P68" s="104" t="s">
        <v>45</v>
      </c>
      <c r="Q68" s="235" t="s">
        <v>134</v>
      </c>
      <c r="R68" s="86">
        <v>3.8999999999999998E-3</v>
      </c>
      <c r="S68" s="238">
        <f t="shared" si="8"/>
        <v>0</v>
      </c>
      <c r="T68" s="91"/>
      <c r="U68" s="73"/>
      <c r="V68" s="7"/>
      <c r="W68" s="92"/>
      <c r="X68" s="93"/>
      <c r="Y68" s="94"/>
      <c r="Z68" s="97"/>
      <c r="AA68" s="95"/>
      <c r="AB68" s="96"/>
      <c r="AC68" s="75"/>
      <c r="AD68" s="75"/>
      <c r="AE68" s="92"/>
      <c r="AF68" s="93"/>
      <c r="AG68" s="94"/>
      <c r="AH68" s="97"/>
      <c r="AI68" s="95"/>
      <c r="AJ68" s="96"/>
      <c r="AK68" s="7"/>
      <c r="AL68" s="50">
        <f>'Distribúcia 24 URSO'!AL68</f>
        <v>0</v>
      </c>
      <c r="AM68" s="104" t="s">
        <v>45</v>
      </c>
      <c r="AN68" s="235" t="s">
        <v>134</v>
      </c>
      <c r="AO68" s="86">
        <f t="shared" si="9"/>
        <v>3.8999999999999998E-3</v>
      </c>
      <c r="AP68" s="239">
        <f t="shared" si="10"/>
        <v>0</v>
      </c>
      <c r="AQ68" s="10"/>
      <c r="AR68" s="10"/>
      <c r="AS68" s="10"/>
      <c r="AT68" s="10"/>
      <c r="AU68" s="10"/>
      <c r="AV68" s="10"/>
      <c r="AW68" s="10"/>
    </row>
    <row r="69" spans="1:49" ht="12" customHeight="1" x14ac:dyDescent="0.25">
      <c r="A69" s="349"/>
      <c r="B69" s="73"/>
      <c r="C69" s="50">
        <f>'Distribúcia 24 URSO'!C69</f>
        <v>0</v>
      </c>
      <c r="D69" s="37" t="s">
        <v>47</v>
      </c>
      <c r="E69" s="235" t="s">
        <v>135</v>
      </c>
      <c r="F69" s="86">
        <v>1.2000000000000001E-3</v>
      </c>
      <c r="G69" s="236">
        <f t="shared" si="5"/>
        <v>0</v>
      </c>
      <c r="H69" s="73"/>
      <c r="I69" s="50">
        <f>'Distribúcia 24 URSO'!I69</f>
        <v>0</v>
      </c>
      <c r="J69" s="37" t="s">
        <v>47</v>
      </c>
      <c r="K69" s="235" t="s">
        <v>135</v>
      </c>
      <c r="L69" s="86">
        <f t="shared" si="6"/>
        <v>1.2000000000000001E-3</v>
      </c>
      <c r="M69" s="237">
        <f t="shared" si="7"/>
        <v>0</v>
      </c>
      <c r="N69" s="73"/>
      <c r="O69" s="50">
        <f>'Distribúcia 24 URSO'!O69</f>
        <v>0</v>
      </c>
      <c r="P69" s="104" t="s">
        <v>47</v>
      </c>
      <c r="Q69" s="235" t="s">
        <v>136</v>
      </c>
      <c r="R69" s="86">
        <v>1.5999999999999999E-3</v>
      </c>
      <c r="S69" s="238">
        <f t="shared" si="8"/>
        <v>0</v>
      </c>
      <c r="T69" s="91"/>
      <c r="U69" s="73"/>
      <c r="V69" s="7"/>
      <c r="W69" s="92"/>
      <c r="X69" s="93"/>
      <c r="Y69" s="94"/>
      <c r="Z69" s="97"/>
      <c r="AA69" s="95"/>
      <c r="AB69" s="96"/>
      <c r="AC69" s="75"/>
      <c r="AD69" s="75"/>
      <c r="AE69" s="92"/>
      <c r="AF69" s="93"/>
      <c r="AG69" s="94"/>
      <c r="AH69" s="97"/>
      <c r="AI69" s="95"/>
      <c r="AJ69" s="96"/>
      <c r="AK69" s="7"/>
      <c r="AL69" s="50">
        <f>'Distribúcia 24 URSO'!AL69</f>
        <v>0</v>
      </c>
      <c r="AM69" s="104" t="s">
        <v>47</v>
      </c>
      <c r="AN69" s="235" t="s">
        <v>136</v>
      </c>
      <c r="AO69" s="86">
        <f t="shared" si="9"/>
        <v>1.5999999999999999E-3</v>
      </c>
      <c r="AP69" s="239">
        <f t="shared" si="10"/>
        <v>0</v>
      </c>
      <c r="AQ69" s="10"/>
      <c r="AR69" s="10"/>
      <c r="AS69" s="10"/>
      <c r="AT69" s="10"/>
      <c r="AU69" s="10"/>
      <c r="AV69" s="10"/>
      <c r="AW69" s="10"/>
    </row>
    <row r="70" spans="1:49" ht="12" customHeight="1" x14ac:dyDescent="0.25">
      <c r="A70" s="349"/>
      <c r="B70" s="73"/>
      <c r="C70" s="50">
        <f>'Distribúcia 24 URSO'!C70</f>
        <v>0</v>
      </c>
      <c r="D70" s="37" t="s">
        <v>49</v>
      </c>
      <c r="E70" s="235" t="s">
        <v>137</v>
      </c>
      <c r="F70" s="86">
        <v>7.000000000000001E-4</v>
      </c>
      <c r="G70" s="236">
        <f t="shared" si="5"/>
        <v>0</v>
      </c>
      <c r="H70" s="73"/>
      <c r="I70" s="50">
        <f>'Distribúcia 24 URSO'!I70</f>
        <v>0</v>
      </c>
      <c r="J70" s="37" t="s">
        <v>49</v>
      </c>
      <c r="K70" s="235" t="s">
        <v>137</v>
      </c>
      <c r="L70" s="86">
        <f t="shared" si="6"/>
        <v>7.000000000000001E-4</v>
      </c>
      <c r="M70" s="237">
        <f t="shared" si="7"/>
        <v>0</v>
      </c>
      <c r="N70" s="73"/>
      <c r="O70" s="50">
        <f>'Distribúcia 24 URSO'!O70</f>
        <v>0</v>
      </c>
      <c r="P70" s="104" t="s">
        <v>49</v>
      </c>
      <c r="Q70" s="235" t="s">
        <v>138</v>
      </c>
      <c r="R70" s="86">
        <v>1.5999999999999999E-3</v>
      </c>
      <c r="S70" s="238">
        <f t="shared" si="8"/>
        <v>0</v>
      </c>
      <c r="T70" s="91"/>
      <c r="U70" s="73"/>
      <c r="V70" s="7"/>
      <c r="W70" s="92"/>
      <c r="X70" s="93"/>
      <c r="Y70" s="94"/>
      <c r="Z70" s="97"/>
      <c r="AA70" s="95"/>
      <c r="AB70" s="96"/>
      <c r="AC70" s="75"/>
      <c r="AD70" s="75"/>
      <c r="AE70" s="92"/>
      <c r="AF70" s="93"/>
      <c r="AG70" s="94"/>
      <c r="AH70" s="97"/>
      <c r="AI70" s="95"/>
      <c r="AJ70" s="96"/>
      <c r="AK70" s="7"/>
      <c r="AL70" s="50">
        <f>'Distribúcia 24 URSO'!AL70</f>
        <v>0</v>
      </c>
      <c r="AM70" s="104" t="s">
        <v>49</v>
      </c>
      <c r="AN70" s="235" t="s">
        <v>138</v>
      </c>
      <c r="AO70" s="86">
        <f t="shared" si="9"/>
        <v>1.5999999999999999E-3</v>
      </c>
      <c r="AP70" s="239">
        <f t="shared" si="10"/>
        <v>0</v>
      </c>
      <c r="AQ70" s="10"/>
      <c r="AR70" s="10"/>
      <c r="AS70" s="10"/>
      <c r="AT70" s="10"/>
      <c r="AU70" s="10"/>
      <c r="AV70" s="10"/>
      <c r="AW70" s="10"/>
    </row>
    <row r="71" spans="1:49" ht="15" x14ac:dyDescent="0.25">
      <c r="A71" s="349"/>
      <c r="B71" s="73"/>
      <c r="C71" s="50">
        <f>'Distribúcia 24 URSO'!C71</f>
        <v>0</v>
      </c>
      <c r="D71" s="37" t="s">
        <v>51</v>
      </c>
      <c r="E71" s="235" t="s">
        <v>139</v>
      </c>
      <c r="F71" s="86">
        <v>1.5E-3</v>
      </c>
      <c r="G71" s="236">
        <f t="shared" si="5"/>
        <v>0</v>
      </c>
      <c r="H71" s="73"/>
      <c r="I71" s="50">
        <f>'Distribúcia 24 URSO'!I71</f>
        <v>0</v>
      </c>
      <c r="J71" s="37" t="s">
        <v>51</v>
      </c>
      <c r="K71" s="235" t="s">
        <v>139</v>
      </c>
      <c r="L71" s="86">
        <f t="shared" si="6"/>
        <v>1.5E-3</v>
      </c>
      <c r="M71" s="237">
        <f t="shared" si="7"/>
        <v>0</v>
      </c>
      <c r="N71" s="73"/>
      <c r="O71" s="50">
        <f>'Distribúcia 24 URSO'!O71</f>
        <v>0</v>
      </c>
      <c r="P71" s="104" t="s">
        <v>51</v>
      </c>
      <c r="Q71" s="235" t="s">
        <v>140</v>
      </c>
      <c r="R71" s="86">
        <v>1.5999999999999999E-3</v>
      </c>
      <c r="S71" s="238">
        <f t="shared" si="8"/>
        <v>0</v>
      </c>
      <c r="T71" s="91"/>
      <c r="U71" s="73"/>
      <c r="V71" s="7"/>
      <c r="W71" s="92"/>
      <c r="X71" s="93"/>
      <c r="Y71" s="94"/>
      <c r="Z71" s="97"/>
      <c r="AA71" s="95"/>
      <c r="AB71" s="96"/>
      <c r="AC71" s="75"/>
      <c r="AD71" s="75"/>
      <c r="AE71" s="92"/>
      <c r="AF71" s="93"/>
      <c r="AG71" s="94"/>
      <c r="AH71" s="97"/>
      <c r="AI71" s="95"/>
      <c r="AJ71" s="96"/>
      <c r="AK71" s="7"/>
      <c r="AL71" s="50">
        <f>'Distribúcia 24 URSO'!AL71</f>
        <v>0</v>
      </c>
      <c r="AM71" s="104" t="s">
        <v>51</v>
      </c>
      <c r="AN71" s="235" t="s">
        <v>140</v>
      </c>
      <c r="AO71" s="86">
        <f t="shared" si="9"/>
        <v>1.5999999999999999E-3</v>
      </c>
      <c r="AP71" s="239">
        <f t="shared" si="10"/>
        <v>0</v>
      </c>
      <c r="AQ71" s="10"/>
      <c r="AR71" s="10"/>
      <c r="AS71" s="10"/>
      <c r="AT71" s="10"/>
      <c r="AU71" s="10"/>
      <c r="AV71" s="10"/>
      <c r="AW71" s="10"/>
    </row>
    <row r="72" spans="1:49" ht="12" customHeight="1" x14ac:dyDescent="0.25">
      <c r="A72" s="349"/>
      <c r="B72" s="73"/>
      <c r="C72" s="50">
        <f>'Distribúcia 24 URSO'!C72</f>
        <v>0</v>
      </c>
      <c r="D72" s="37" t="s">
        <v>53</v>
      </c>
      <c r="E72" s="235" t="s">
        <v>141</v>
      </c>
      <c r="F72" s="86">
        <v>1.5E-3</v>
      </c>
      <c r="G72" s="236">
        <f t="shared" si="5"/>
        <v>0</v>
      </c>
      <c r="H72" s="73"/>
      <c r="I72" s="50">
        <f>'Distribúcia 24 URSO'!I72</f>
        <v>0</v>
      </c>
      <c r="J72" s="37" t="s">
        <v>53</v>
      </c>
      <c r="K72" s="235" t="s">
        <v>141</v>
      </c>
      <c r="L72" s="86">
        <f t="shared" si="6"/>
        <v>1.5E-3</v>
      </c>
      <c r="M72" s="237">
        <f t="shared" si="7"/>
        <v>0</v>
      </c>
      <c r="N72" s="73"/>
      <c r="O72" s="50">
        <f>'Distribúcia 24 URSO'!O72</f>
        <v>0</v>
      </c>
      <c r="P72" s="104" t="s">
        <v>53</v>
      </c>
      <c r="Q72" s="235" t="s">
        <v>142</v>
      </c>
      <c r="R72" s="86">
        <v>1.5999999999999999E-3</v>
      </c>
      <c r="S72" s="238">
        <f t="shared" si="8"/>
        <v>0</v>
      </c>
      <c r="T72" s="91"/>
      <c r="U72" s="73"/>
      <c r="V72" s="7"/>
      <c r="W72" s="92"/>
      <c r="X72" s="106"/>
      <c r="Y72" s="94"/>
      <c r="Z72" s="97"/>
      <c r="AA72" s="95"/>
      <c r="AB72" s="96"/>
      <c r="AC72" s="75"/>
      <c r="AD72" s="75"/>
      <c r="AE72" s="92"/>
      <c r="AF72" s="106"/>
      <c r="AG72" s="94"/>
      <c r="AH72" s="97"/>
      <c r="AI72" s="95"/>
      <c r="AJ72" s="96"/>
      <c r="AK72" s="7"/>
      <c r="AL72" s="50">
        <f>'Distribúcia 24 URSO'!AL72</f>
        <v>0</v>
      </c>
      <c r="AM72" s="104" t="s">
        <v>53</v>
      </c>
      <c r="AN72" s="235" t="s">
        <v>142</v>
      </c>
      <c r="AO72" s="86">
        <f t="shared" si="9"/>
        <v>1.5999999999999999E-3</v>
      </c>
      <c r="AP72" s="239">
        <f t="shared" si="10"/>
        <v>0</v>
      </c>
      <c r="AQ72" s="10"/>
      <c r="AR72" s="10"/>
      <c r="AS72" s="10"/>
      <c r="AT72" s="10"/>
      <c r="AU72" s="10"/>
      <c r="AV72" s="10"/>
      <c r="AW72" s="10"/>
    </row>
    <row r="73" spans="1:49" ht="12" customHeight="1" x14ac:dyDescent="0.25">
      <c r="A73" s="349"/>
      <c r="B73" s="73"/>
      <c r="C73" s="50">
        <f>'Distribúcia 24 URSO'!C73</f>
        <v>0</v>
      </c>
      <c r="D73" s="37" t="s">
        <v>55</v>
      </c>
      <c r="E73" s="235" t="s">
        <v>143</v>
      </c>
      <c r="F73" s="86">
        <v>1.5E-3</v>
      </c>
      <c r="G73" s="236">
        <f t="shared" si="5"/>
        <v>0</v>
      </c>
      <c r="H73" s="73"/>
      <c r="I73" s="50">
        <f>'Distribúcia 24 URSO'!I73</f>
        <v>0</v>
      </c>
      <c r="J73" s="37" t="s">
        <v>55</v>
      </c>
      <c r="K73" s="235" t="s">
        <v>143</v>
      </c>
      <c r="L73" s="86">
        <f t="shared" si="6"/>
        <v>1.5E-3</v>
      </c>
      <c r="M73" s="237">
        <f t="shared" si="7"/>
        <v>0</v>
      </c>
      <c r="N73" s="73"/>
      <c r="O73" s="50">
        <f>'Distribúcia 24 URSO'!O73</f>
        <v>0</v>
      </c>
      <c r="P73" s="104" t="s">
        <v>55</v>
      </c>
      <c r="Q73" s="235" t="s">
        <v>144</v>
      </c>
      <c r="R73" s="86">
        <v>1.5999999999999999E-3</v>
      </c>
      <c r="S73" s="238">
        <f t="shared" si="8"/>
        <v>0</v>
      </c>
      <c r="T73" s="91"/>
      <c r="U73" s="73"/>
      <c r="V73" s="7"/>
      <c r="W73" s="92"/>
      <c r="X73" s="106"/>
      <c r="Y73" s="94"/>
      <c r="Z73" s="97"/>
      <c r="AA73" s="95"/>
      <c r="AB73" s="96"/>
      <c r="AC73" s="75"/>
      <c r="AD73" s="75"/>
      <c r="AE73" s="92"/>
      <c r="AF73" s="106"/>
      <c r="AG73" s="94"/>
      <c r="AH73" s="97"/>
      <c r="AI73" s="95"/>
      <c r="AJ73" s="96"/>
      <c r="AK73" s="7"/>
      <c r="AL73" s="50">
        <f>'Distribúcia 24 URSO'!AL73</f>
        <v>0</v>
      </c>
      <c r="AM73" s="104" t="s">
        <v>55</v>
      </c>
      <c r="AN73" s="235" t="s">
        <v>144</v>
      </c>
      <c r="AO73" s="86">
        <f t="shared" si="9"/>
        <v>1.5999999999999999E-3</v>
      </c>
      <c r="AP73" s="239">
        <f t="shared" si="10"/>
        <v>0</v>
      </c>
      <c r="AQ73" s="10"/>
      <c r="AR73" s="10"/>
      <c r="AS73" s="10"/>
      <c r="AT73" s="10"/>
      <c r="AU73" s="10"/>
      <c r="AV73" s="10"/>
      <c r="AW73" s="10"/>
    </row>
    <row r="74" spans="1:49" ht="13.5" customHeight="1" x14ac:dyDescent="0.25">
      <c r="A74" s="349"/>
      <c r="B74" s="73"/>
      <c r="C74" s="50">
        <f>'Distribúcia 24 URSO'!C74</f>
        <v>0</v>
      </c>
      <c r="D74" s="37" t="s">
        <v>57</v>
      </c>
      <c r="E74" s="235" t="s">
        <v>145</v>
      </c>
      <c r="F74" s="86">
        <v>1.2999999999999999E-3</v>
      </c>
      <c r="G74" s="236">
        <f t="shared" si="5"/>
        <v>0</v>
      </c>
      <c r="H74" s="73"/>
      <c r="I74" s="50">
        <f>'Distribúcia 24 URSO'!I74</f>
        <v>0</v>
      </c>
      <c r="J74" s="37" t="s">
        <v>57</v>
      </c>
      <c r="K74" s="235" t="s">
        <v>145</v>
      </c>
      <c r="L74" s="86">
        <f t="shared" si="6"/>
        <v>1.2999999999999999E-3</v>
      </c>
      <c r="M74" s="237">
        <f t="shared" si="7"/>
        <v>0</v>
      </c>
      <c r="N74" s="73"/>
      <c r="O74" s="50">
        <f>'Distribúcia 24 URSO'!O74</f>
        <v>0</v>
      </c>
      <c r="P74" s="104" t="s">
        <v>57</v>
      </c>
      <c r="Q74" s="235" t="s">
        <v>146</v>
      </c>
      <c r="R74" s="86">
        <v>1.5999999999999999E-3</v>
      </c>
      <c r="S74" s="238">
        <f t="shared" si="8"/>
        <v>0</v>
      </c>
      <c r="T74" s="91"/>
      <c r="U74" s="73"/>
      <c r="V74" s="7"/>
      <c r="W74" s="92"/>
      <c r="X74" s="106"/>
      <c r="Y74" s="94"/>
      <c r="Z74" s="97"/>
      <c r="AA74" s="95"/>
      <c r="AB74" s="96"/>
      <c r="AC74" s="75"/>
      <c r="AD74" s="75"/>
      <c r="AE74" s="92"/>
      <c r="AF74" s="106"/>
      <c r="AG74" s="94"/>
      <c r="AH74" s="97"/>
      <c r="AI74" s="95"/>
      <c r="AJ74" s="96"/>
      <c r="AK74" s="7"/>
      <c r="AL74" s="50">
        <f>'Distribúcia 24 URSO'!AL74</f>
        <v>0</v>
      </c>
      <c r="AM74" s="104" t="s">
        <v>57</v>
      </c>
      <c r="AN74" s="235" t="s">
        <v>146</v>
      </c>
      <c r="AO74" s="86">
        <f t="shared" si="9"/>
        <v>1.5999999999999999E-3</v>
      </c>
      <c r="AP74" s="239">
        <f t="shared" si="10"/>
        <v>0</v>
      </c>
      <c r="AQ74" s="10"/>
      <c r="AR74" s="10"/>
      <c r="AS74" s="10"/>
      <c r="AT74" s="10"/>
      <c r="AU74" s="10"/>
      <c r="AV74" s="10"/>
      <c r="AW74" s="10"/>
    </row>
    <row r="75" spans="1:49" ht="12" customHeight="1" x14ac:dyDescent="0.25">
      <c r="A75" s="349"/>
      <c r="B75" s="73"/>
      <c r="C75" s="50">
        <f>'Distribúcia 24 URSO'!C75</f>
        <v>0</v>
      </c>
      <c r="D75" s="37" t="s">
        <v>59</v>
      </c>
      <c r="E75" s="235" t="s">
        <v>147</v>
      </c>
      <c r="F75" s="86">
        <v>1.2999999999999999E-3</v>
      </c>
      <c r="G75" s="236">
        <f t="shared" si="5"/>
        <v>0</v>
      </c>
      <c r="H75" s="73"/>
      <c r="I75" s="50">
        <f>'Distribúcia 24 URSO'!I75</f>
        <v>0</v>
      </c>
      <c r="J75" s="37" t="s">
        <v>59</v>
      </c>
      <c r="K75" s="235" t="s">
        <v>147</v>
      </c>
      <c r="L75" s="86">
        <f t="shared" si="6"/>
        <v>1.2999999999999999E-3</v>
      </c>
      <c r="M75" s="237">
        <f t="shared" si="7"/>
        <v>0</v>
      </c>
      <c r="N75" s="73"/>
      <c r="O75" s="50">
        <f>'Distribúcia 24 URSO'!O75</f>
        <v>0</v>
      </c>
      <c r="P75" s="104" t="s">
        <v>59</v>
      </c>
      <c r="Q75" s="235" t="s">
        <v>148</v>
      </c>
      <c r="R75" s="86">
        <v>1.5999999999999999E-3</v>
      </c>
      <c r="S75" s="238">
        <f t="shared" si="8"/>
        <v>0</v>
      </c>
      <c r="T75" s="91"/>
      <c r="U75" s="73"/>
      <c r="V75" s="7"/>
      <c r="W75" s="92"/>
      <c r="X75" s="106"/>
      <c r="Y75" s="94"/>
      <c r="Z75" s="97"/>
      <c r="AA75" s="95"/>
      <c r="AB75" s="96"/>
      <c r="AC75" s="75"/>
      <c r="AD75" s="75"/>
      <c r="AE75" s="92"/>
      <c r="AF75" s="106"/>
      <c r="AG75" s="94"/>
      <c r="AH75" s="97"/>
      <c r="AI75" s="95"/>
      <c r="AJ75" s="96"/>
      <c r="AK75" s="7"/>
      <c r="AL75" s="50">
        <f>'Distribúcia 24 URSO'!AL75</f>
        <v>0</v>
      </c>
      <c r="AM75" s="104" t="s">
        <v>59</v>
      </c>
      <c r="AN75" s="235" t="s">
        <v>148</v>
      </c>
      <c r="AO75" s="86">
        <f t="shared" si="9"/>
        <v>1.5999999999999999E-3</v>
      </c>
      <c r="AP75" s="239">
        <f t="shared" si="10"/>
        <v>0</v>
      </c>
      <c r="AQ75" s="10"/>
      <c r="AR75" s="10"/>
      <c r="AS75" s="10"/>
      <c r="AT75" s="10"/>
      <c r="AU75" s="10"/>
      <c r="AV75" s="10"/>
      <c r="AW75" s="10"/>
    </row>
    <row r="76" spans="1:49" ht="12" customHeight="1" x14ac:dyDescent="0.2">
      <c r="A76" s="349"/>
      <c r="B76" s="73"/>
      <c r="C76" s="50">
        <f>'Distribúcia 24 URSO'!C76</f>
        <v>0</v>
      </c>
      <c r="D76" s="37" t="s">
        <v>61</v>
      </c>
      <c r="E76" s="235" t="s">
        <v>149</v>
      </c>
      <c r="F76" s="86">
        <v>1.0000000000000005E-4</v>
      </c>
      <c r="G76" s="236">
        <f t="shared" si="5"/>
        <v>0</v>
      </c>
      <c r="H76" s="73"/>
      <c r="I76" s="50">
        <f>'Distribúcia 24 URSO'!I76</f>
        <v>0</v>
      </c>
      <c r="J76" s="37" t="s">
        <v>61</v>
      </c>
      <c r="K76" s="235" t="s">
        <v>149</v>
      </c>
      <c r="L76" s="86">
        <f t="shared" si="6"/>
        <v>1.0000000000000005E-4</v>
      </c>
      <c r="M76" s="237">
        <f t="shared" si="7"/>
        <v>0</v>
      </c>
      <c r="N76" s="73"/>
      <c r="O76" s="50">
        <f>'Distribúcia 24 URSO'!O76</f>
        <v>0</v>
      </c>
      <c r="P76" s="104" t="s">
        <v>61</v>
      </c>
      <c r="Q76" s="235" t="s">
        <v>150</v>
      </c>
      <c r="R76" s="86">
        <v>1.5999999999999999E-3</v>
      </c>
      <c r="S76" s="238">
        <f t="shared" si="8"/>
        <v>0</v>
      </c>
      <c r="T76" s="91"/>
      <c r="U76" s="73"/>
      <c r="V76" s="7"/>
      <c r="W76" s="107"/>
      <c r="X76" s="228"/>
      <c r="Y76" s="228"/>
      <c r="Z76" s="228"/>
      <c r="AA76" s="109"/>
      <c r="AB76" s="110"/>
      <c r="AC76" s="75"/>
      <c r="AD76" s="75"/>
      <c r="AE76" s="107"/>
      <c r="AF76" s="228"/>
      <c r="AG76" s="228"/>
      <c r="AH76" s="228"/>
      <c r="AI76" s="109"/>
      <c r="AJ76" s="111"/>
      <c r="AK76" s="7"/>
      <c r="AL76" s="50">
        <f>'Distribúcia 24 URSO'!AL76</f>
        <v>0</v>
      </c>
      <c r="AM76" s="104" t="s">
        <v>61</v>
      </c>
      <c r="AN76" s="235" t="s">
        <v>150</v>
      </c>
      <c r="AO76" s="86">
        <f t="shared" si="9"/>
        <v>1.5999999999999999E-3</v>
      </c>
      <c r="AP76" s="239">
        <f t="shared" si="10"/>
        <v>0</v>
      </c>
      <c r="AQ76" s="10"/>
      <c r="AR76" s="10"/>
      <c r="AS76" s="10"/>
      <c r="AT76" s="10"/>
      <c r="AU76" s="10"/>
      <c r="AV76" s="10"/>
      <c r="AW76" s="10"/>
    </row>
    <row r="77" spans="1:49" ht="12" customHeight="1" x14ac:dyDescent="0.2">
      <c r="A77" s="349"/>
      <c r="B77" s="73"/>
      <c r="C77" s="50">
        <f>'Distribúcia 24 URSO'!C77</f>
        <v>0</v>
      </c>
      <c r="D77" s="37" t="s">
        <v>63</v>
      </c>
      <c r="E77" s="235" t="s">
        <v>151</v>
      </c>
      <c r="F77" s="86">
        <v>7.000000000000001E-4</v>
      </c>
      <c r="G77" s="236">
        <f t="shared" si="5"/>
        <v>0</v>
      </c>
      <c r="H77" s="73"/>
      <c r="I77" s="50">
        <f>'Distribúcia 24 URSO'!I77</f>
        <v>0</v>
      </c>
      <c r="J77" s="37" t="s">
        <v>63</v>
      </c>
      <c r="K77" s="235" t="s">
        <v>151</v>
      </c>
      <c r="L77" s="86">
        <f t="shared" si="6"/>
        <v>7.000000000000001E-4</v>
      </c>
      <c r="M77" s="237">
        <f t="shared" si="7"/>
        <v>0</v>
      </c>
      <c r="N77" s="73"/>
      <c r="O77" s="50">
        <f>'Distribúcia 24 URSO'!O77</f>
        <v>0</v>
      </c>
      <c r="P77" s="104" t="s">
        <v>63</v>
      </c>
      <c r="Q77" s="235" t="s">
        <v>152</v>
      </c>
      <c r="R77" s="86">
        <v>2.9999999999999997E-4</v>
      </c>
      <c r="S77" s="238">
        <f t="shared" si="8"/>
        <v>0</v>
      </c>
      <c r="T77" s="91"/>
      <c r="U77" s="73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50">
        <f>'Distribúcia 24 URSO'!AL77</f>
        <v>0</v>
      </c>
      <c r="AM77" s="104" t="s">
        <v>63</v>
      </c>
      <c r="AN77" s="235" t="s">
        <v>152</v>
      </c>
      <c r="AO77" s="86">
        <f t="shared" si="9"/>
        <v>2.9999999999999997E-4</v>
      </c>
      <c r="AP77" s="239">
        <f t="shared" si="10"/>
        <v>0</v>
      </c>
      <c r="AQ77" s="10"/>
      <c r="AR77" s="10"/>
      <c r="AS77" s="10"/>
      <c r="AT77" s="10"/>
      <c r="AU77" s="10"/>
      <c r="AV77" s="10"/>
      <c r="AW77" s="10"/>
    </row>
    <row r="78" spans="1:49" ht="12" customHeight="1" x14ac:dyDescent="0.2">
      <c r="A78" s="349"/>
      <c r="B78" s="73"/>
      <c r="C78" s="50">
        <f>'Distribúcia 24 URSO'!C78</f>
        <v>0</v>
      </c>
      <c r="D78" s="37" t="s">
        <v>65</v>
      </c>
      <c r="E78" s="235" t="s">
        <v>153</v>
      </c>
      <c r="F78" s="86">
        <v>2.9999999999999997E-4</v>
      </c>
      <c r="G78" s="236">
        <f t="shared" si="5"/>
        <v>0</v>
      </c>
      <c r="H78" s="73"/>
      <c r="I78" s="50">
        <f>'Distribúcia 24 URSO'!I78</f>
        <v>0</v>
      </c>
      <c r="J78" s="37" t="s">
        <v>65</v>
      </c>
      <c r="K78" s="235" t="s">
        <v>153</v>
      </c>
      <c r="L78" s="86">
        <f t="shared" si="6"/>
        <v>2.9999999999999997E-4</v>
      </c>
      <c r="M78" s="237">
        <f t="shared" si="7"/>
        <v>0</v>
      </c>
      <c r="N78" s="73"/>
      <c r="O78" s="50">
        <f>'Distribúcia 24 URSO'!O78</f>
        <v>0</v>
      </c>
      <c r="P78" s="104" t="s">
        <v>65</v>
      </c>
      <c r="Q78" s="235" t="s">
        <v>154</v>
      </c>
      <c r="R78" s="86">
        <v>2.9999999999999997E-4</v>
      </c>
      <c r="S78" s="238">
        <f t="shared" si="8"/>
        <v>0</v>
      </c>
      <c r="T78" s="91"/>
      <c r="U78" s="73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50">
        <f>'Distribúcia 24 URSO'!AL78</f>
        <v>0</v>
      </c>
      <c r="AM78" s="104" t="s">
        <v>65</v>
      </c>
      <c r="AN78" s="235" t="s">
        <v>154</v>
      </c>
      <c r="AO78" s="86">
        <f t="shared" si="9"/>
        <v>2.9999999999999997E-4</v>
      </c>
      <c r="AP78" s="239">
        <f t="shared" si="10"/>
        <v>0</v>
      </c>
      <c r="AQ78" s="10"/>
      <c r="AR78" s="10"/>
      <c r="AS78" s="10"/>
      <c r="AT78" s="10"/>
      <c r="AU78" s="10"/>
      <c r="AV78" s="10"/>
      <c r="AW78" s="10"/>
    </row>
    <row r="79" spans="1:49" ht="12" customHeight="1" x14ac:dyDescent="0.2">
      <c r="A79" s="349"/>
      <c r="B79" s="73"/>
      <c r="C79" s="50">
        <f>'Distribúcia 24 URSO'!C79</f>
        <v>0</v>
      </c>
      <c r="D79" s="37" t="s">
        <v>67</v>
      </c>
      <c r="E79" s="235" t="s">
        <v>155</v>
      </c>
      <c r="F79" s="86">
        <v>2.0000000000000004E-4</v>
      </c>
      <c r="G79" s="236">
        <f t="shared" si="5"/>
        <v>0</v>
      </c>
      <c r="H79" s="73"/>
      <c r="I79" s="50">
        <f>'Distribúcia 24 URSO'!I79</f>
        <v>0</v>
      </c>
      <c r="J79" s="37" t="s">
        <v>67</v>
      </c>
      <c r="K79" s="235" t="s">
        <v>155</v>
      </c>
      <c r="L79" s="86">
        <f t="shared" si="6"/>
        <v>2.0000000000000004E-4</v>
      </c>
      <c r="M79" s="237">
        <f t="shared" si="7"/>
        <v>0</v>
      </c>
      <c r="N79" s="73"/>
      <c r="O79" s="50">
        <f>'Distribúcia 24 URSO'!O79</f>
        <v>0</v>
      </c>
      <c r="P79" s="104" t="s">
        <v>67</v>
      </c>
      <c r="Q79" s="235" t="s">
        <v>156</v>
      </c>
      <c r="R79" s="86">
        <v>2.9999999999999997E-4</v>
      </c>
      <c r="S79" s="238">
        <f t="shared" si="8"/>
        <v>0</v>
      </c>
      <c r="T79" s="91"/>
      <c r="U79" s="73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50">
        <f>'Distribúcia 24 URSO'!AL79</f>
        <v>0</v>
      </c>
      <c r="AM79" s="104" t="s">
        <v>67</v>
      </c>
      <c r="AN79" s="235" t="s">
        <v>156</v>
      </c>
      <c r="AO79" s="86">
        <f t="shared" si="9"/>
        <v>2.9999999999999997E-4</v>
      </c>
      <c r="AP79" s="239">
        <f t="shared" si="10"/>
        <v>0</v>
      </c>
      <c r="AQ79" s="10"/>
      <c r="AR79" s="10"/>
      <c r="AS79" s="10"/>
      <c r="AT79" s="10"/>
      <c r="AU79" s="10"/>
      <c r="AV79" s="10"/>
      <c r="AW79" s="10"/>
    </row>
    <row r="80" spans="1:49" ht="12" customHeight="1" x14ac:dyDescent="0.2">
      <c r="A80" s="349"/>
      <c r="B80" s="73"/>
      <c r="C80" s="50">
        <f>'Distribúcia 24 URSO'!C80</f>
        <v>0</v>
      </c>
      <c r="D80" s="37" t="s">
        <v>69</v>
      </c>
      <c r="E80" s="235" t="s">
        <v>157</v>
      </c>
      <c r="F80" s="86">
        <v>2.0000000000000004E-4</v>
      </c>
      <c r="G80" s="236">
        <f t="shared" si="5"/>
        <v>0</v>
      </c>
      <c r="H80" s="73"/>
      <c r="I80" s="50">
        <f>'Distribúcia 24 URSO'!I80</f>
        <v>0</v>
      </c>
      <c r="J80" s="37" t="s">
        <v>69</v>
      </c>
      <c r="K80" s="235" t="s">
        <v>157</v>
      </c>
      <c r="L80" s="86">
        <f t="shared" si="6"/>
        <v>2.0000000000000004E-4</v>
      </c>
      <c r="M80" s="237">
        <f t="shared" si="7"/>
        <v>0</v>
      </c>
      <c r="N80" s="73"/>
      <c r="O80" s="50">
        <f>'Distribúcia 24 URSO'!O80</f>
        <v>0</v>
      </c>
      <c r="P80" s="104" t="s">
        <v>69</v>
      </c>
      <c r="Q80" s="235" t="s">
        <v>158</v>
      </c>
      <c r="R80" s="86">
        <v>2.9999999999999997E-4</v>
      </c>
      <c r="S80" s="238">
        <f t="shared" si="8"/>
        <v>0</v>
      </c>
      <c r="T80" s="91"/>
      <c r="U80" s="73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50">
        <f>'Distribúcia 24 URSO'!AL80</f>
        <v>0</v>
      </c>
      <c r="AM80" s="104" t="s">
        <v>69</v>
      </c>
      <c r="AN80" s="235" t="s">
        <v>158</v>
      </c>
      <c r="AO80" s="86">
        <f t="shared" si="9"/>
        <v>2.9999999999999997E-4</v>
      </c>
      <c r="AP80" s="239">
        <f t="shared" si="10"/>
        <v>0</v>
      </c>
      <c r="AQ80" s="10"/>
      <c r="AR80" s="10"/>
      <c r="AS80" s="10"/>
      <c r="AT80" s="10"/>
      <c r="AU80" s="10"/>
      <c r="AV80" s="10"/>
      <c r="AW80" s="10"/>
    </row>
    <row r="81" spans="1:49" ht="12" customHeight="1" x14ac:dyDescent="0.2">
      <c r="A81" s="349"/>
      <c r="B81" s="73"/>
      <c r="C81" s="50">
        <f>'Distribúcia 24 URSO'!C81</f>
        <v>0</v>
      </c>
      <c r="D81" s="37" t="s">
        <v>71</v>
      </c>
      <c r="E81" s="235" t="s">
        <v>159</v>
      </c>
      <c r="F81" s="86">
        <v>2.0000000000000004E-4</v>
      </c>
      <c r="G81" s="236">
        <f t="shared" si="5"/>
        <v>0</v>
      </c>
      <c r="H81" s="73"/>
      <c r="I81" s="50">
        <f>'Distribúcia 24 URSO'!I81</f>
        <v>0</v>
      </c>
      <c r="J81" s="37" t="s">
        <v>71</v>
      </c>
      <c r="K81" s="235" t="s">
        <v>159</v>
      </c>
      <c r="L81" s="86">
        <f t="shared" si="6"/>
        <v>2.0000000000000004E-4</v>
      </c>
      <c r="M81" s="237">
        <f t="shared" si="7"/>
        <v>0</v>
      </c>
      <c r="N81" s="73"/>
      <c r="O81" s="50">
        <f>'Distribúcia 24 URSO'!O81</f>
        <v>0</v>
      </c>
      <c r="P81" s="104" t="s">
        <v>71</v>
      </c>
      <c r="Q81" s="235" t="s">
        <v>160</v>
      </c>
      <c r="R81" s="86">
        <v>2.9999999999999997E-4</v>
      </c>
      <c r="S81" s="238">
        <f t="shared" si="8"/>
        <v>0</v>
      </c>
      <c r="T81" s="91"/>
      <c r="U81" s="73"/>
      <c r="V81" s="7"/>
      <c r="W81" s="354"/>
      <c r="X81" s="354"/>
      <c r="Y81" s="354"/>
      <c r="Z81" s="354"/>
      <c r="AA81" s="354"/>
      <c r="AB81" s="354"/>
      <c r="AC81" s="7"/>
      <c r="AD81" s="7"/>
      <c r="AE81" s="354"/>
      <c r="AF81" s="354"/>
      <c r="AG81" s="354"/>
      <c r="AH81" s="354"/>
      <c r="AI81" s="354"/>
      <c r="AJ81" s="354"/>
      <c r="AK81" s="7"/>
      <c r="AL81" s="50">
        <f>'Distribúcia 24 URSO'!AL81</f>
        <v>0</v>
      </c>
      <c r="AM81" s="104" t="s">
        <v>71</v>
      </c>
      <c r="AN81" s="235" t="s">
        <v>160</v>
      </c>
      <c r="AO81" s="86">
        <f t="shared" si="9"/>
        <v>2.9999999999999997E-4</v>
      </c>
      <c r="AP81" s="239">
        <f t="shared" si="10"/>
        <v>0</v>
      </c>
      <c r="AQ81" s="10"/>
      <c r="AR81" s="10"/>
      <c r="AS81" s="10"/>
      <c r="AT81" s="10"/>
      <c r="AU81" s="10"/>
      <c r="AV81" s="10"/>
      <c r="AW81" s="10"/>
    </row>
    <row r="82" spans="1:49" ht="12" customHeight="1" x14ac:dyDescent="0.2">
      <c r="A82" s="349"/>
      <c r="B82" s="73"/>
      <c r="C82" s="50">
        <f>'Distribúcia 24 URSO'!C82</f>
        <v>0</v>
      </c>
      <c r="D82" s="37" t="s">
        <v>73</v>
      </c>
      <c r="E82" s="235" t="s">
        <v>161</v>
      </c>
      <c r="F82" s="86">
        <v>9.9999999999999991E-5</v>
      </c>
      <c r="G82" s="236">
        <f t="shared" si="5"/>
        <v>0</v>
      </c>
      <c r="H82" s="73"/>
      <c r="I82" s="50">
        <f>'Distribúcia 24 URSO'!I82</f>
        <v>0</v>
      </c>
      <c r="J82" s="37" t="s">
        <v>73</v>
      </c>
      <c r="K82" s="235" t="s">
        <v>161</v>
      </c>
      <c r="L82" s="86">
        <f t="shared" si="6"/>
        <v>9.9999999999999991E-5</v>
      </c>
      <c r="M82" s="237">
        <f t="shared" si="7"/>
        <v>0</v>
      </c>
      <c r="N82" s="73"/>
      <c r="O82" s="50">
        <f>'Distribúcia 24 URSO'!O82</f>
        <v>0</v>
      </c>
      <c r="P82" s="104" t="s">
        <v>73</v>
      </c>
      <c r="Q82" s="235" t="s">
        <v>162</v>
      </c>
      <c r="R82" s="86">
        <v>1.9999999999999998E-4</v>
      </c>
      <c r="S82" s="238">
        <f t="shared" si="8"/>
        <v>0</v>
      </c>
      <c r="T82" s="91"/>
      <c r="U82" s="73"/>
      <c r="V82" s="7"/>
      <c r="W82" s="29"/>
      <c r="X82" s="29"/>
      <c r="Y82" s="29"/>
      <c r="Z82" s="29"/>
      <c r="AA82" s="29"/>
      <c r="AB82" s="29"/>
      <c r="AC82" s="7"/>
      <c r="AD82" s="7"/>
      <c r="AE82" s="29"/>
      <c r="AF82" s="29"/>
      <c r="AG82" s="29"/>
      <c r="AH82" s="29"/>
      <c r="AI82" s="29"/>
      <c r="AJ82" s="29"/>
      <c r="AK82" s="7"/>
      <c r="AL82" s="50">
        <f>'Distribúcia 24 URSO'!AL82</f>
        <v>0</v>
      </c>
      <c r="AM82" s="104" t="s">
        <v>73</v>
      </c>
      <c r="AN82" s="235" t="s">
        <v>162</v>
      </c>
      <c r="AO82" s="86">
        <f t="shared" si="9"/>
        <v>1.9999999999999998E-4</v>
      </c>
      <c r="AP82" s="239">
        <f t="shared" si="10"/>
        <v>0</v>
      </c>
      <c r="AQ82" s="10"/>
      <c r="AR82" s="10"/>
      <c r="AS82" s="10"/>
      <c r="AT82" s="10"/>
      <c r="AU82" s="10"/>
      <c r="AV82" s="10"/>
      <c r="AW82" s="10"/>
    </row>
    <row r="83" spans="1:49" ht="12" customHeight="1" x14ac:dyDescent="0.25">
      <c r="A83" s="349"/>
      <c r="B83" s="73"/>
      <c r="C83" s="50">
        <f>'Distribúcia 24 URSO'!C83</f>
        <v>0</v>
      </c>
      <c r="D83" s="37" t="s">
        <v>75</v>
      </c>
      <c r="E83" s="235" t="s">
        <v>163</v>
      </c>
      <c r="F83" s="86">
        <v>9.9999999999999991E-5</v>
      </c>
      <c r="G83" s="236">
        <f t="shared" si="5"/>
        <v>0</v>
      </c>
      <c r="H83" s="73"/>
      <c r="I83" s="50">
        <f>'Distribúcia 24 URSO'!I83</f>
        <v>0</v>
      </c>
      <c r="J83" s="37" t="s">
        <v>75</v>
      </c>
      <c r="K83" s="235" t="s">
        <v>163</v>
      </c>
      <c r="L83" s="86">
        <f t="shared" si="6"/>
        <v>9.9999999999999991E-5</v>
      </c>
      <c r="M83" s="237">
        <f t="shared" si="7"/>
        <v>0</v>
      </c>
      <c r="N83" s="73"/>
      <c r="O83" s="50">
        <f>'Distribúcia 24 URSO'!O83</f>
        <v>0</v>
      </c>
      <c r="P83" s="104" t="s">
        <v>75</v>
      </c>
      <c r="Q83" s="235" t="s">
        <v>164</v>
      </c>
      <c r="R83" s="86">
        <v>1.9999999999999998E-4</v>
      </c>
      <c r="S83" s="238">
        <f t="shared" si="8"/>
        <v>0</v>
      </c>
      <c r="T83" s="91"/>
      <c r="U83" s="73"/>
      <c r="V83" s="7"/>
      <c r="W83" s="44"/>
      <c r="X83" s="45"/>
      <c r="Y83" s="45"/>
      <c r="Z83" s="112"/>
      <c r="AA83" s="19"/>
      <c r="AB83" s="21"/>
      <c r="AC83" s="113"/>
      <c r="AD83" s="7"/>
      <c r="AE83" s="44"/>
      <c r="AF83" s="45"/>
      <c r="AG83" s="45"/>
      <c r="AH83" s="112"/>
      <c r="AI83" s="19"/>
      <c r="AJ83" s="21"/>
      <c r="AK83" s="7"/>
      <c r="AL83" s="50">
        <f>'Distribúcia 24 URSO'!AL83</f>
        <v>0</v>
      </c>
      <c r="AM83" s="104" t="s">
        <v>75</v>
      </c>
      <c r="AN83" s="235" t="s">
        <v>164</v>
      </c>
      <c r="AO83" s="86">
        <f t="shared" si="9"/>
        <v>1.9999999999999998E-4</v>
      </c>
      <c r="AP83" s="239">
        <f t="shared" si="10"/>
        <v>0</v>
      </c>
      <c r="AQ83" s="10"/>
      <c r="AR83" s="10"/>
      <c r="AS83" s="10"/>
      <c r="AT83" s="10"/>
      <c r="AU83" s="10"/>
      <c r="AV83" s="10"/>
      <c r="AW83" s="10"/>
    </row>
    <row r="84" spans="1:49" ht="12" customHeight="1" x14ac:dyDescent="0.25">
      <c r="A84" s="349"/>
      <c r="B84" s="73"/>
      <c r="C84" s="50">
        <f>'Distribúcia 24 URSO'!C84</f>
        <v>0</v>
      </c>
      <c r="D84" s="37" t="s">
        <v>77</v>
      </c>
      <c r="E84" s="235" t="s">
        <v>165</v>
      </c>
      <c r="F84" s="86">
        <v>9.9999999999999991E-5</v>
      </c>
      <c r="G84" s="236">
        <f t="shared" si="5"/>
        <v>0</v>
      </c>
      <c r="H84" s="73"/>
      <c r="I84" s="50">
        <f>'Distribúcia 24 URSO'!I84</f>
        <v>0</v>
      </c>
      <c r="J84" s="37" t="s">
        <v>77</v>
      </c>
      <c r="K84" s="235" t="s">
        <v>165</v>
      </c>
      <c r="L84" s="86">
        <f t="shared" si="6"/>
        <v>9.9999999999999991E-5</v>
      </c>
      <c r="M84" s="237">
        <f t="shared" si="7"/>
        <v>0</v>
      </c>
      <c r="N84" s="73"/>
      <c r="O84" s="50">
        <f>'Distribúcia 24 URSO'!O84</f>
        <v>0</v>
      </c>
      <c r="P84" s="104" t="s">
        <v>77</v>
      </c>
      <c r="Q84" s="235" t="s">
        <v>166</v>
      </c>
      <c r="R84" s="86">
        <v>1.9999999999999998E-4</v>
      </c>
      <c r="S84" s="238">
        <f t="shared" si="8"/>
        <v>0</v>
      </c>
      <c r="T84" s="91"/>
      <c r="U84" s="73"/>
      <c r="V84" s="7"/>
      <c r="W84" s="44"/>
      <c r="X84" s="45"/>
      <c r="Y84" s="45"/>
      <c r="Z84" s="112"/>
      <c r="AA84" s="19"/>
      <c r="AB84" s="21"/>
      <c r="AC84" s="113"/>
      <c r="AD84" s="7"/>
      <c r="AE84" s="44"/>
      <c r="AF84" s="45"/>
      <c r="AG84" s="45"/>
      <c r="AH84" s="112"/>
      <c r="AI84" s="19"/>
      <c r="AJ84" s="21"/>
      <c r="AK84" s="7"/>
      <c r="AL84" s="50">
        <f>'Distribúcia 24 URSO'!AL84</f>
        <v>0</v>
      </c>
      <c r="AM84" s="104" t="s">
        <v>77</v>
      </c>
      <c r="AN84" s="235" t="s">
        <v>166</v>
      </c>
      <c r="AO84" s="86">
        <f t="shared" si="9"/>
        <v>1.9999999999999998E-4</v>
      </c>
      <c r="AP84" s="239">
        <f t="shared" si="10"/>
        <v>0</v>
      </c>
      <c r="AQ84" s="10"/>
      <c r="AR84" s="10"/>
      <c r="AS84" s="10"/>
      <c r="AT84" s="10"/>
      <c r="AU84" s="10"/>
      <c r="AV84" s="10"/>
      <c r="AW84" s="10"/>
    </row>
    <row r="85" spans="1:49" ht="12" customHeight="1" x14ac:dyDescent="0.25">
      <c r="A85" s="349"/>
      <c r="B85" s="73"/>
      <c r="C85" s="50">
        <f>'Distribúcia 24 URSO'!C85</f>
        <v>0</v>
      </c>
      <c r="D85" s="37" t="s">
        <v>79</v>
      </c>
      <c r="E85" s="235" t="s">
        <v>167</v>
      </c>
      <c r="F85" s="86">
        <v>9.9999999999999991E-5</v>
      </c>
      <c r="G85" s="236">
        <f t="shared" si="5"/>
        <v>0</v>
      </c>
      <c r="H85" s="73"/>
      <c r="I85" s="50">
        <f>'Distribúcia 24 URSO'!I85</f>
        <v>0</v>
      </c>
      <c r="J85" s="37" t="s">
        <v>79</v>
      </c>
      <c r="K85" s="235" t="s">
        <v>167</v>
      </c>
      <c r="L85" s="86">
        <f t="shared" si="6"/>
        <v>9.9999999999999991E-5</v>
      </c>
      <c r="M85" s="237">
        <f t="shared" si="7"/>
        <v>0</v>
      </c>
      <c r="N85" s="73"/>
      <c r="O85" s="50">
        <f>'Distribúcia 24 URSO'!O85</f>
        <v>0</v>
      </c>
      <c r="P85" s="104" t="s">
        <v>79</v>
      </c>
      <c r="Q85" s="235" t="s">
        <v>168</v>
      </c>
      <c r="R85" s="86">
        <v>1.9999999999999998E-4</v>
      </c>
      <c r="S85" s="238">
        <f t="shared" si="8"/>
        <v>0</v>
      </c>
      <c r="T85" s="91"/>
      <c r="U85" s="73"/>
      <c r="V85" s="7"/>
      <c r="W85" s="44"/>
      <c r="X85" s="45"/>
      <c r="Y85" s="45"/>
      <c r="Z85" s="112"/>
      <c r="AA85" s="19"/>
      <c r="AB85" s="21"/>
      <c r="AC85" s="113"/>
      <c r="AD85" s="7"/>
      <c r="AE85" s="44"/>
      <c r="AF85" s="45"/>
      <c r="AG85" s="45"/>
      <c r="AH85" s="112"/>
      <c r="AI85" s="19"/>
      <c r="AJ85" s="21"/>
      <c r="AK85" s="7"/>
      <c r="AL85" s="50">
        <f>'Distribúcia 24 URSO'!AL85</f>
        <v>0</v>
      </c>
      <c r="AM85" s="104" t="s">
        <v>79</v>
      </c>
      <c r="AN85" s="235" t="s">
        <v>168</v>
      </c>
      <c r="AO85" s="86">
        <f t="shared" si="9"/>
        <v>1.9999999999999998E-4</v>
      </c>
      <c r="AP85" s="239">
        <f t="shared" si="10"/>
        <v>0</v>
      </c>
      <c r="AQ85" s="10"/>
      <c r="AR85" s="10"/>
      <c r="AS85" s="10"/>
      <c r="AT85" s="10"/>
      <c r="AU85" s="10"/>
      <c r="AV85" s="10"/>
      <c r="AW85" s="10"/>
    </row>
    <row r="86" spans="1:49" ht="12" customHeight="1" x14ac:dyDescent="0.25">
      <c r="A86" s="349"/>
      <c r="B86" s="73"/>
      <c r="C86" s="50">
        <f>'Distribúcia 24 URSO'!C86</f>
        <v>0</v>
      </c>
      <c r="D86" s="37" t="s">
        <v>81</v>
      </c>
      <c r="E86" s="235" t="s">
        <v>169</v>
      </c>
      <c r="F86" s="86">
        <v>9.9999999999999991E-5</v>
      </c>
      <c r="G86" s="236">
        <f t="shared" si="5"/>
        <v>0</v>
      </c>
      <c r="H86" s="73"/>
      <c r="I86" s="50">
        <f>'Distribúcia 24 URSO'!I86</f>
        <v>0</v>
      </c>
      <c r="J86" s="37" t="s">
        <v>81</v>
      </c>
      <c r="K86" s="235" t="s">
        <v>169</v>
      </c>
      <c r="L86" s="86">
        <f t="shared" si="6"/>
        <v>9.9999999999999991E-5</v>
      </c>
      <c r="M86" s="237">
        <f t="shared" si="7"/>
        <v>0</v>
      </c>
      <c r="N86" s="73"/>
      <c r="O86" s="50">
        <f>'Distribúcia 24 URSO'!O86</f>
        <v>0</v>
      </c>
      <c r="P86" s="104" t="s">
        <v>81</v>
      </c>
      <c r="Q86" s="235" t="s">
        <v>170</v>
      </c>
      <c r="R86" s="86">
        <v>1.9999999999999998E-4</v>
      </c>
      <c r="S86" s="238">
        <f t="shared" si="8"/>
        <v>0</v>
      </c>
      <c r="T86" s="91"/>
      <c r="U86" s="73"/>
      <c r="V86" s="7"/>
      <c r="W86" s="44"/>
      <c r="X86" s="45"/>
      <c r="Y86" s="45"/>
      <c r="Z86" s="112"/>
      <c r="AA86" s="19"/>
      <c r="AB86" s="21"/>
      <c r="AC86" s="113"/>
      <c r="AD86" s="7"/>
      <c r="AE86" s="44"/>
      <c r="AF86" s="45"/>
      <c r="AG86" s="45"/>
      <c r="AH86" s="112"/>
      <c r="AI86" s="19"/>
      <c r="AJ86" s="21"/>
      <c r="AK86" s="7"/>
      <c r="AL86" s="50">
        <f>'Distribúcia 24 URSO'!AL86</f>
        <v>0</v>
      </c>
      <c r="AM86" s="104" t="s">
        <v>81</v>
      </c>
      <c r="AN86" s="235" t="s">
        <v>170</v>
      </c>
      <c r="AO86" s="86">
        <f t="shared" si="9"/>
        <v>1.9999999999999998E-4</v>
      </c>
      <c r="AP86" s="239">
        <f t="shared" si="10"/>
        <v>0</v>
      </c>
      <c r="AQ86" s="10"/>
      <c r="AR86" s="10"/>
      <c r="AS86" s="10"/>
      <c r="AT86" s="10"/>
      <c r="AU86" s="10"/>
      <c r="AV86" s="10"/>
      <c r="AW86" s="10"/>
    </row>
    <row r="87" spans="1:49" ht="12" customHeight="1" x14ac:dyDescent="0.25">
      <c r="A87" s="349"/>
      <c r="B87" s="73"/>
      <c r="C87" s="50">
        <f>'Distribúcia 24 URSO'!C87</f>
        <v>0</v>
      </c>
      <c r="D87" s="37" t="s">
        <v>83</v>
      </c>
      <c r="E87" s="235" t="s">
        <v>171</v>
      </c>
      <c r="F87" s="86">
        <v>9.9999999999999991E-5</v>
      </c>
      <c r="G87" s="236">
        <f t="shared" si="5"/>
        <v>0</v>
      </c>
      <c r="H87" s="73"/>
      <c r="I87" s="50">
        <f>'Distribúcia 24 URSO'!I87</f>
        <v>0</v>
      </c>
      <c r="J87" s="37" t="s">
        <v>83</v>
      </c>
      <c r="K87" s="235" t="s">
        <v>171</v>
      </c>
      <c r="L87" s="86">
        <f t="shared" si="6"/>
        <v>9.9999999999999991E-5</v>
      </c>
      <c r="M87" s="237">
        <f t="shared" si="7"/>
        <v>0</v>
      </c>
      <c r="N87" s="73"/>
      <c r="O87" s="50">
        <f>'Distribúcia 24 URSO'!O87</f>
        <v>0</v>
      </c>
      <c r="P87" s="104" t="s">
        <v>83</v>
      </c>
      <c r="Q87" s="235" t="s">
        <v>172</v>
      </c>
      <c r="R87" s="86">
        <v>1.9999999999999998E-4</v>
      </c>
      <c r="S87" s="238">
        <f t="shared" si="8"/>
        <v>0</v>
      </c>
      <c r="T87" s="91"/>
      <c r="U87" s="73"/>
      <c r="V87" s="7"/>
      <c r="W87" s="44"/>
      <c r="X87" s="48"/>
      <c r="Y87" s="45"/>
      <c r="Z87" s="112"/>
      <c r="AA87" s="19"/>
      <c r="AB87" s="21"/>
      <c r="AC87" s="113"/>
      <c r="AD87" s="7"/>
      <c r="AE87" s="44"/>
      <c r="AF87" s="48"/>
      <c r="AG87" s="45"/>
      <c r="AH87" s="112"/>
      <c r="AI87" s="19"/>
      <c r="AJ87" s="21"/>
      <c r="AK87" s="7"/>
      <c r="AL87" s="50">
        <f>'Distribúcia 24 URSO'!AL87</f>
        <v>0</v>
      </c>
      <c r="AM87" s="104" t="s">
        <v>83</v>
      </c>
      <c r="AN87" s="235" t="s">
        <v>172</v>
      </c>
      <c r="AO87" s="86">
        <f t="shared" si="9"/>
        <v>1.9999999999999998E-4</v>
      </c>
      <c r="AP87" s="239">
        <f t="shared" si="10"/>
        <v>0</v>
      </c>
      <c r="AQ87" s="10"/>
      <c r="AR87" s="10"/>
      <c r="AS87" s="10"/>
      <c r="AT87" s="10"/>
      <c r="AU87" s="10"/>
      <c r="AV87" s="10"/>
      <c r="AW87" s="10"/>
    </row>
    <row r="88" spans="1:49" ht="15" x14ac:dyDescent="0.25">
      <c r="A88" s="349"/>
      <c r="B88" s="73"/>
      <c r="C88" s="50">
        <f>'Distribúcia 24 URSO'!C88</f>
        <v>0</v>
      </c>
      <c r="D88" s="37" t="s">
        <v>85</v>
      </c>
      <c r="E88" s="235" t="s">
        <v>173</v>
      </c>
      <c r="F88" s="86">
        <v>9.9999999999999991E-5</v>
      </c>
      <c r="G88" s="236">
        <f t="shared" si="5"/>
        <v>0</v>
      </c>
      <c r="H88" s="73"/>
      <c r="I88" s="50">
        <f>'Distribúcia 24 URSO'!I88</f>
        <v>0</v>
      </c>
      <c r="J88" s="37" t="s">
        <v>85</v>
      </c>
      <c r="K88" s="235" t="s">
        <v>173</v>
      </c>
      <c r="L88" s="86">
        <f t="shared" si="6"/>
        <v>9.9999999999999991E-5</v>
      </c>
      <c r="M88" s="237">
        <f t="shared" si="7"/>
        <v>0</v>
      </c>
      <c r="N88" s="73"/>
      <c r="O88" s="50">
        <f>'Distribúcia 24 URSO'!O88</f>
        <v>0</v>
      </c>
      <c r="P88" s="104" t="s">
        <v>85</v>
      </c>
      <c r="Q88" s="235" t="s">
        <v>174</v>
      </c>
      <c r="R88" s="86">
        <v>1.9999999999999998E-4</v>
      </c>
      <c r="S88" s="238">
        <f t="shared" si="8"/>
        <v>0</v>
      </c>
      <c r="T88" s="91"/>
      <c r="U88" s="73"/>
      <c r="V88" s="7"/>
      <c r="W88" s="44"/>
      <c r="X88" s="48"/>
      <c r="Y88" s="45"/>
      <c r="Z88" s="112"/>
      <c r="AA88" s="19"/>
      <c r="AB88" s="21"/>
      <c r="AC88" s="113"/>
      <c r="AD88" s="7"/>
      <c r="AE88" s="44"/>
      <c r="AF88" s="48"/>
      <c r="AG88" s="45"/>
      <c r="AH88" s="112"/>
      <c r="AI88" s="19"/>
      <c r="AJ88" s="21"/>
      <c r="AK88" s="7"/>
      <c r="AL88" s="50">
        <f>'Distribúcia 24 URSO'!AL88</f>
        <v>0</v>
      </c>
      <c r="AM88" s="104" t="s">
        <v>85</v>
      </c>
      <c r="AN88" s="235" t="s">
        <v>174</v>
      </c>
      <c r="AO88" s="86">
        <f t="shared" si="9"/>
        <v>1.9999999999999998E-4</v>
      </c>
      <c r="AP88" s="239">
        <f t="shared" si="10"/>
        <v>0</v>
      </c>
      <c r="AQ88" s="10"/>
      <c r="AR88" s="10"/>
      <c r="AS88" s="10"/>
      <c r="AT88" s="10"/>
      <c r="AU88" s="10"/>
      <c r="AV88" s="10"/>
      <c r="AW88" s="10"/>
    </row>
    <row r="89" spans="1:49" ht="15" x14ac:dyDescent="0.25">
      <c r="A89" s="349"/>
      <c r="B89" s="73"/>
      <c r="C89" s="50">
        <f>'Distribúcia 24 URSO'!C89</f>
        <v>0</v>
      </c>
      <c r="D89" s="37" t="s">
        <v>303</v>
      </c>
      <c r="E89" s="235" t="s">
        <v>305</v>
      </c>
      <c r="F89" s="86">
        <f>F73</f>
        <v>1.5E-3</v>
      </c>
      <c r="G89" s="236">
        <f t="shared" si="5"/>
        <v>0</v>
      </c>
      <c r="H89" s="73"/>
      <c r="I89" s="36"/>
      <c r="J89" s="37" t="s">
        <v>303</v>
      </c>
      <c r="K89" s="235" t="s">
        <v>305</v>
      </c>
      <c r="L89" s="86">
        <f t="shared" si="6"/>
        <v>1.5E-3</v>
      </c>
      <c r="M89" s="237"/>
      <c r="N89" s="73"/>
      <c r="O89" s="36">
        <f t="shared" ref="O89:O90" si="11">C89</f>
        <v>0</v>
      </c>
      <c r="P89" s="104" t="s">
        <v>303</v>
      </c>
      <c r="Q89" s="235" t="s">
        <v>307</v>
      </c>
      <c r="R89" s="86">
        <f>R73</f>
        <v>1.5999999999999999E-3</v>
      </c>
      <c r="S89" s="238">
        <f t="shared" si="8"/>
        <v>0</v>
      </c>
      <c r="T89" s="91"/>
      <c r="U89" s="73"/>
      <c r="V89" s="7"/>
      <c r="W89" s="44"/>
      <c r="X89" s="48"/>
      <c r="Y89" s="45"/>
      <c r="Z89" s="112"/>
      <c r="AA89" s="19"/>
      <c r="AB89" s="21"/>
      <c r="AC89" s="113"/>
      <c r="AD89" s="7"/>
      <c r="AE89" s="44"/>
      <c r="AF89" s="48"/>
      <c r="AG89" s="45"/>
      <c r="AH89" s="112"/>
      <c r="AI89" s="19"/>
      <c r="AJ89" s="21"/>
      <c r="AK89" s="7"/>
      <c r="AL89" s="36"/>
      <c r="AM89" s="104" t="s">
        <v>303</v>
      </c>
      <c r="AN89" s="235" t="str">
        <f>Q89</f>
        <v>Variabilný poplatok za krytie strát v distribučnej sieti NDS-V11</v>
      </c>
      <c r="AO89" s="239">
        <f>R89</f>
        <v>1.5999999999999999E-3</v>
      </c>
      <c r="AP89" s="239"/>
      <c r="AQ89" s="10"/>
      <c r="AR89" s="10"/>
      <c r="AS89" s="10"/>
      <c r="AT89" s="10"/>
      <c r="AU89" s="10"/>
      <c r="AV89" s="10"/>
      <c r="AW89" s="10"/>
    </row>
    <row r="90" spans="1:49" ht="15" x14ac:dyDescent="0.25">
      <c r="A90" s="349"/>
      <c r="B90" s="73"/>
      <c r="C90" s="50">
        <f>'Distribúcia 24 URSO'!C90</f>
        <v>0</v>
      </c>
      <c r="D90" s="37" t="s">
        <v>304</v>
      </c>
      <c r="E90" s="235" t="s">
        <v>306</v>
      </c>
      <c r="F90" s="86">
        <f>F74</f>
        <v>1.2999999999999999E-3</v>
      </c>
      <c r="G90" s="236">
        <f t="shared" si="5"/>
        <v>0</v>
      </c>
      <c r="H90" s="73"/>
      <c r="I90" s="36"/>
      <c r="J90" s="37" t="s">
        <v>304</v>
      </c>
      <c r="K90" s="235" t="s">
        <v>306</v>
      </c>
      <c r="L90" s="86">
        <f t="shared" si="6"/>
        <v>1.2999999999999999E-3</v>
      </c>
      <c r="M90" s="237"/>
      <c r="N90" s="73"/>
      <c r="O90" s="36">
        <f t="shared" si="11"/>
        <v>0</v>
      </c>
      <c r="P90" s="104" t="s">
        <v>304</v>
      </c>
      <c r="Q90" s="235" t="s">
        <v>308</v>
      </c>
      <c r="R90" s="86">
        <f>R74</f>
        <v>1.5999999999999999E-3</v>
      </c>
      <c r="S90" s="238">
        <f>O90*R90</f>
        <v>0</v>
      </c>
      <c r="T90" s="91"/>
      <c r="U90" s="73"/>
      <c r="V90" s="7"/>
      <c r="W90" s="44"/>
      <c r="X90" s="48"/>
      <c r="Y90" s="45"/>
      <c r="Z90" s="112"/>
      <c r="AA90" s="19"/>
      <c r="AB90" s="21"/>
      <c r="AC90" s="113"/>
      <c r="AD90" s="7"/>
      <c r="AE90" s="44"/>
      <c r="AF90" s="48"/>
      <c r="AG90" s="45"/>
      <c r="AH90" s="112"/>
      <c r="AI90" s="19"/>
      <c r="AJ90" s="21"/>
      <c r="AK90" s="7"/>
      <c r="AL90" s="36"/>
      <c r="AM90" s="104" t="s">
        <v>304</v>
      </c>
      <c r="AN90" s="235" t="str">
        <f>Q90</f>
        <v>Variabilný poplatok za krytie strát v distribučnej sieti NDS-V12</v>
      </c>
      <c r="AO90" s="239">
        <f t="shared" ref="AO90" si="12">R90</f>
        <v>1.5999999999999999E-3</v>
      </c>
      <c r="AP90" s="239"/>
      <c r="AQ90" s="10"/>
      <c r="AR90" s="10"/>
      <c r="AS90" s="10"/>
      <c r="AT90" s="10"/>
      <c r="AU90" s="10"/>
      <c r="AV90" s="10"/>
      <c r="AW90" s="10"/>
    </row>
    <row r="91" spans="1:49" ht="15" x14ac:dyDescent="0.25">
      <c r="A91" s="349"/>
      <c r="B91" s="73"/>
      <c r="C91" s="50">
        <f>'Distribúcia 24 URSO'!C91</f>
        <v>0</v>
      </c>
      <c r="D91" s="37" t="s">
        <v>87</v>
      </c>
      <c r="E91" s="235" t="s">
        <v>175</v>
      </c>
      <c r="F91" s="86">
        <f>F71</f>
        <v>1.5E-3</v>
      </c>
      <c r="G91" s="236">
        <f t="shared" si="5"/>
        <v>0</v>
      </c>
      <c r="H91" s="73"/>
      <c r="I91" s="50">
        <f>'Distribúcia 24 URSO'!I91</f>
        <v>0</v>
      </c>
      <c r="J91" s="37" t="s">
        <v>87</v>
      </c>
      <c r="K91" s="235" t="s">
        <v>175</v>
      </c>
      <c r="L91" s="86">
        <f t="shared" si="6"/>
        <v>1.5E-3</v>
      </c>
      <c r="M91" s="237">
        <f t="shared" si="7"/>
        <v>0</v>
      </c>
      <c r="N91" s="73"/>
      <c r="O91" s="50">
        <f>'Distribúcia 24 URSO'!O91</f>
        <v>0</v>
      </c>
      <c r="P91" s="104" t="s">
        <v>87</v>
      </c>
      <c r="Q91" s="235" t="s">
        <v>176</v>
      </c>
      <c r="R91" s="86">
        <v>1.5999999999999999E-3</v>
      </c>
      <c r="S91" s="238">
        <f t="shared" si="8"/>
        <v>0</v>
      </c>
      <c r="T91" s="114"/>
      <c r="U91" s="73"/>
      <c r="V91" s="7"/>
      <c r="W91" s="44"/>
      <c r="X91" s="45"/>
      <c r="Y91" s="45"/>
      <c r="Z91" s="112"/>
      <c r="AA91" s="19"/>
      <c r="AB91" s="21"/>
      <c r="AC91" s="113"/>
      <c r="AD91" s="7"/>
      <c r="AE91" s="44"/>
      <c r="AF91" s="45"/>
      <c r="AG91" s="45"/>
      <c r="AH91" s="112"/>
      <c r="AI91" s="19"/>
      <c r="AJ91" s="21"/>
      <c r="AK91" s="7"/>
      <c r="AL91" s="50">
        <f>'Distribúcia 24 URSO'!AL91</f>
        <v>0</v>
      </c>
      <c r="AM91" s="104" t="s">
        <v>87</v>
      </c>
      <c r="AN91" s="235" t="s">
        <v>176</v>
      </c>
      <c r="AO91" s="86">
        <f t="shared" si="9"/>
        <v>1.5999999999999999E-3</v>
      </c>
      <c r="AP91" s="239">
        <f t="shared" si="10"/>
        <v>0</v>
      </c>
      <c r="AQ91" s="10"/>
      <c r="AR91" s="10"/>
      <c r="AS91" s="10"/>
      <c r="AT91" s="10"/>
      <c r="AU91" s="10"/>
      <c r="AV91" s="10"/>
      <c r="AW91" s="10"/>
    </row>
    <row r="92" spans="1:49" ht="15" x14ac:dyDescent="0.25">
      <c r="A92" s="349"/>
      <c r="B92" s="73"/>
      <c r="C92" s="50">
        <f>'Distribúcia 24 URSO'!C92</f>
        <v>0</v>
      </c>
      <c r="D92" s="37" t="s">
        <v>89</v>
      </c>
      <c r="E92" s="235" t="s">
        <v>177</v>
      </c>
      <c r="F92" s="86">
        <f>F75</f>
        <v>1.2999999999999999E-3</v>
      </c>
      <c r="G92" s="236">
        <f t="shared" si="5"/>
        <v>0</v>
      </c>
      <c r="H92" s="73"/>
      <c r="I92" s="50">
        <f>'Distribúcia 24 URSO'!I92</f>
        <v>0</v>
      </c>
      <c r="J92" s="37" t="s">
        <v>89</v>
      </c>
      <c r="K92" s="235" t="s">
        <v>177</v>
      </c>
      <c r="L92" s="86">
        <f t="shared" si="6"/>
        <v>1.2999999999999999E-3</v>
      </c>
      <c r="M92" s="237">
        <f t="shared" si="7"/>
        <v>0</v>
      </c>
      <c r="N92" s="73"/>
      <c r="O92" s="50">
        <f>'Distribúcia 24 URSO'!O92</f>
        <v>0</v>
      </c>
      <c r="P92" s="104" t="s">
        <v>89</v>
      </c>
      <c r="Q92" s="235" t="s">
        <v>178</v>
      </c>
      <c r="R92" s="86">
        <v>1.5999999999999999E-3</v>
      </c>
      <c r="S92" s="238">
        <f t="shared" si="8"/>
        <v>0</v>
      </c>
      <c r="T92" s="114"/>
      <c r="U92" s="73"/>
      <c r="V92" s="7"/>
      <c r="W92" s="44"/>
      <c r="X92" s="48"/>
      <c r="Y92" s="45"/>
      <c r="Z92" s="112"/>
      <c r="AA92" s="19"/>
      <c r="AB92" s="21"/>
      <c r="AC92" s="113"/>
      <c r="AD92" s="7"/>
      <c r="AE92" s="44"/>
      <c r="AF92" s="48"/>
      <c r="AG92" s="45"/>
      <c r="AH92" s="112"/>
      <c r="AI92" s="19"/>
      <c r="AJ92" s="21"/>
      <c r="AK92" s="7"/>
      <c r="AL92" s="50">
        <f>'Distribúcia 24 URSO'!AL92</f>
        <v>0</v>
      </c>
      <c r="AM92" s="104" t="s">
        <v>89</v>
      </c>
      <c r="AN92" s="235" t="s">
        <v>178</v>
      </c>
      <c r="AO92" s="86">
        <f t="shared" si="9"/>
        <v>1.5999999999999999E-3</v>
      </c>
      <c r="AP92" s="239">
        <f t="shared" si="10"/>
        <v>0</v>
      </c>
      <c r="AQ92" s="10"/>
      <c r="AR92" s="10"/>
      <c r="AS92" s="10"/>
      <c r="AT92" s="10"/>
      <c r="AU92" s="10"/>
      <c r="AV92" s="10"/>
      <c r="AW92" s="10"/>
    </row>
    <row r="93" spans="1:49" ht="12" customHeight="1" x14ac:dyDescent="0.25">
      <c r="A93" s="349"/>
      <c r="B93" s="73"/>
      <c r="C93" s="50">
        <f>'Distribúcia 24 URSO'!C93</f>
        <v>0</v>
      </c>
      <c r="D93" s="37" t="s">
        <v>91</v>
      </c>
      <c r="E93" s="235" t="s">
        <v>179</v>
      </c>
      <c r="F93" s="86">
        <f>F72</f>
        <v>1.5E-3</v>
      </c>
      <c r="G93" s="236">
        <f t="shared" si="5"/>
        <v>0</v>
      </c>
      <c r="H93" s="73"/>
      <c r="I93" s="50">
        <f>'Distribúcia 24 URSO'!I93</f>
        <v>0</v>
      </c>
      <c r="J93" s="37" t="s">
        <v>91</v>
      </c>
      <c r="K93" s="235" t="s">
        <v>179</v>
      </c>
      <c r="L93" s="86">
        <f t="shared" si="6"/>
        <v>1.5E-3</v>
      </c>
      <c r="M93" s="237">
        <f t="shared" si="7"/>
        <v>0</v>
      </c>
      <c r="N93" s="73"/>
      <c r="O93" s="50">
        <f>'Distribúcia 24 URSO'!O93</f>
        <v>0</v>
      </c>
      <c r="P93" s="104" t="s">
        <v>91</v>
      </c>
      <c r="Q93" s="235" t="s">
        <v>180</v>
      </c>
      <c r="R93" s="86">
        <v>1.5999999999999999E-3</v>
      </c>
      <c r="S93" s="238">
        <f t="shared" si="8"/>
        <v>0</v>
      </c>
      <c r="T93" s="114"/>
      <c r="U93" s="73"/>
      <c r="V93" s="7"/>
      <c r="W93" s="44"/>
      <c r="X93" s="48"/>
      <c r="Y93" s="45"/>
      <c r="Z93" s="112"/>
      <c r="AA93" s="19"/>
      <c r="AB93" s="21"/>
      <c r="AC93" s="113"/>
      <c r="AD93" s="7"/>
      <c r="AE93" s="44"/>
      <c r="AF93" s="48"/>
      <c r="AG93" s="45"/>
      <c r="AH93" s="112"/>
      <c r="AI93" s="19"/>
      <c r="AJ93" s="21"/>
      <c r="AK93" s="7"/>
      <c r="AL93" s="50">
        <f>'Distribúcia 24 URSO'!AL93</f>
        <v>0</v>
      </c>
      <c r="AM93" s="104" t="s">
        <v>91</v>
      </c>
      <c r="AN93" s="235" t="s">
        <v>180</v>
      </c>
      <c r="AO93" s="86">
        <f t="shared" si="9"/>
        <v>1.5999999999999999E-3</v>
      </c>
      <c r="AP93" s="239">
        <f t="shared" si="10"/>
        <v>0</v>
      </c>
      <c r="AQ93" s="10"/>
      <c r="AR93" s="10"/>
      <c r="AS93" s="10"/>
      <c r="AT93" s="10"/>
      <c r="AU93" s="10"/>
      <c r="AV93" s="10"/>
      <c r="AW93" s="10"/>
    </row>
    <row r="94" spans="1:49" ht="12" customHeight="1" x14ac:dyDescent="0.25">
      <c r="A94" s="349"/>
      <c r="B94" s="73"/>
      <c r="C94" s="50">
        <f>'Distribúcia 24 URSO'!C94</f>
        <v>0</v>
      </c>
      <c r="D94" s="37" t="s">
        <v>93</v>
      </c>
      <c r="E94" s="235" t="s">
        <v>181</v>
      </c>
      <c r="F94" s="86">
        <v>2E-3</v>
      </c>
      <c r="G94" s="236">
        <f t="shared" si="5"/>
        <v>0</v>
      </c>
      <c r="H94" s="73"/>
      <c r="I94" s="50">
        <f>'Distribúcia 24 URSO'!I94</f>
        <v>0</v>
      </c>
      <c r="J94" s="37" t="s">
        <v>93</v>
      </c>
      <c r="K94" s="235" t="s">
        <v>181</v>
      </c>
      <c r="L94" s="86">
        <f t="shared" si="6"/>
        <v>2E-3</v>
      </c>
      <c r="M94" s="237">
        <f t="shared" si="7"/>
        <v>0</v>
      </c>
      <c r="N94" s="73"/>
      <c r="O94" s="50">
        <f>'Distribúcia 24 URSO'!O94</f>
        <v>0</v>
      </c>
      <c r="P94" s="104" t="s">
        <v>93</v>
      </c>
      <c r="Q94" s="235" t="s">
        <v>182</v>
      </c>
      <c r="R94" s="86">
        <v>1.5999999999999999E-3</v>
      </c>
      <c r="S94" s="238">
        <f t="shared" si="8"/>
        <v>0</v>
      </c>
      <c r="T94" s="227"/>
      <c r="U94" s="73"/>
      <c r="V94" s="7"/>
      <c r="W94" s="44"/>
      <c r="X94" s="48"/>
      <c r="Y94" s="45"/>
      <c r="Z94" s="112"/>
      <c r="AA94" s="19"/>
      <c r="AB94" s="21"/>
      <c r="AC94" s="113"/>
      <c r="AD94" s="7"/>
      <c r="AE94" s="44"/>
      <c r="AF94" s="48"/>
      <c r="AG94" s="45"/>
      <c r="AH94" s="112"/>
      <c r="AI94" s="19"/>
      <c r="AJ94" s="21"/>
      <c r="AK94" s="7"/>
      <c r="AL94" s="50">
        <f>'Distribúcia 24 URSO'!AL94</f>
        <v>0</v>
      </c>
      <c r="AM94" s="104" t="s">
        <v>93</v>
      </c>
      <c r="AN94" s="235" t="s">
        <v>182</v>
      </c>
      <c r="AO94" s="86">
        <f t="shared" si="9"/>
        <v>1.5999999999999999E-3</v>
      </c>
      <c r="AP94" s="239">
        <f t="shared" si="10"/>
        <v>0</v>
      </c>
      <c r="AQ94" s="10"/>
      <c r="AR94" s="10"/>
      <c r="AS94" s="10"/>
      <c r="AT94" s="10"/>
      <c r="AU94" s="10"/>
      <c r="AV94" s="10"/>
      <c r="AW94" s="10"/>
    </row>
    <row r="95" spans="1:49" ht="12" customHeight="1" x14ac:dyDescent="0.25">
      <c r="A95" s="349"/>
      <c r="B95" s="73"/>
      <c r="C95" s="50">
        <f>'Distribúcia 24 URSO'!C95</f>
        <v>0</v>
      </c>
      <c r="D95" s="37" t="s">
        <v>95</v>
      </c>
      <c r="E95" s="100" t="s">
        <v>183</v>
      </c>
      <c r="F95" s="101">
        <v>2E-3</v>
      </c>
      <c r="G95" s="102">
        <f t="shared" si="5"/>
        <v>0</v>
      </c>
      <c r="H95" s="73"/>
      <c r="I95" s="50">
        <f>'Distribúcia 24 URSO'!I95</f>
        <v>0</v>
      </c>
      <c r="J95" s="37" t="s">
        <v>95</v>
      </c>
      <c r="K95" s="100" t="s">
        <v>183</v>
      </c>
      <c r="L95" s="86">
        <f t="shared" si="6"/>
        <v>2E-3</v>
      </c>
      <c r="M95" s="103">
        <f t="shared" si="7"/>
        <v>0</v>
      </c>
      <c r="N95" s="73"/>
      <c r="O95" s="50">
        <f>'Distribúcia 24 URSO'!O95</f>
        <v>0</v>
      </c>
      <c r="P95" s="104" t="s">
        <v>95</v>
      </c>
      <c r="Q95" s="100" t="s">
        <v>184</v>
      </c>
      <c r="R95" s="86">
        <v>1.5999999999999999E-3</v>
      </c>
      <c r="S95" s="90">
        <f t="shared" si="8"/>
        <v>0</v>
      </c>
      <c r="T95" s="29"/>
      <c r="U95" s="73"/>
      <c r="V95" s="7"/>
      <c r="W95" s="44"/>
      <c r="X95" s="48"/>
      <c r="Y95" s="45"/>
      <c r="Z95" s="112"/>
      <c r="AA95" s="19"/>
      <c r="AB95" s="21"/>
      <c r="AC95" s="113"/>
      <c r="AD95" s="7"/>
      <c r="AE95" s="44"/>
      <c r="AF95" s="48"/>
      <c r="AG95" s="45"/>
      <c r="AH95" s="112"/>
      <c r="AI95" s="19"/>
      <c r="AJ95" s="21"/>
      <c r="AK95" s="77"/>
      <c r="AL95" s="50">
        <f>'Distribúcia 24 URSO'!AL95</f>
        <v>0</v>
      </c>
      <c r="AM95" s="104" t="s">
        <v>95</v>
      </c>
      <c r="AN95" s="100" t="s">
        <v>184</v>
      </c>
      <c r="AO95" s="86">
        <f t="shared" si="9"/>
        <v>1.5999999999999999E-3</v>
      </c>
      <c r="AP95" s="105">
        <f t="shared" si="10"/>
        <v>0</v>
      </c>
    </row>
    <row r="96" spans="1:49" ht="12" customHeight="1" thickBot="1" x14ac:dyDescent="0.3">
      <c r="A96" s="349"/>
      <c r="B96" s="73"/>
      <c r="C96" s="50">
        <f>'Distribúcia 24 URSO'!C96</f>
        <v>0</v>
      </c>
      <c r="D96" s="37" t="s">
        <v>97</v>
      </c>
      <c r="E96" s="115" t="s">
        <v>185</v>
      </c>
      <c r="F96" s="101">
        <v>2E-3</v>
      </c>
      <c r="G96" s="102">
        <f t="shared" si="5"/>
        <v>0</v>
      </c>
      <c r="H96" s="73"/>
      <c r="I96" s="50">
        <f>'Distribúcia 24 URSO'!I96</f>
        <v>0</v>
      </c>
      <c r="J96" s="37" t="s">
        <v>97</v>
      </c>
      <c r="K96" s="115" t="s">
        <v>185</v>
      </c>
      <c r="L96" s="86">
        <f t="shared" si="6"/>
        <v>2E-3</v>
      </c>
      <c r="M96" s="103">
        <f t="shared" si="7"/>
        <v>0</v>
      </c>
      <c r="N96" s="73"/>
      <c r="O96" s="50">
        <f>'Distribúcia 24 URSO'!O96</f>
        <v>0</v>
      </c>
      <c r="P96" s="104" t="s">
        <v>97</v>
      </c>
      <c r="Q96" s="100" t="s">
        <v>186</v>
      </c>
      <c r="R96" s="86">
        <v>1.5999999999999999E-3</v>
      </c>
      <c r="S96" s="90">
        <f t="shared" si="8"/>
        <v>0</v>
      </c>
      <c r="T96" s="91"/>
      <c r="U96" s="73"/>
      <c r="V96" s="7"/>
      <c r="W96" s="44"/>
      <c r="X96" s="45"/>
      <c r="Y96" s="45"/>
      <c r="Z96" s="112"/>
      <c r="AA96" s="19"/>
      <c r="AB96" s="21"/>
      <c r="AC96" s="7"/>
      <c r="AD96" s="7"/>
      <c r="AE96" s="44"/>
      <c r="AF96" s="45"/>
      <c r="AG96" s="45"/>
      <c r="AH96" s="112"/>
      <c r="AI96" s="19"/>
      <c r="AJ96" s="21"/>
      <c r="AK96" s="77"/>
      <c r="AL96" s="50">
        <f>'Distribúcia 24 URSO'!AL96</f>
        <v>0</v>
      </c>
      <c r="AM96" s="116" t="s">
        <v>97</v>
      </c>
      <c r="AN96" s="115" t="s">
        <v>186</v>
      </c>
      <c r="AO96" s="86">
        <f t="shared" si="9"/>
        <v>1.5999999999999999E-3</v>
      </c>
      <c r="AP96" s="117">
        <f t="shared" si="10"/>
        <v>0</v>
      </c>
    </row>
    <row r="97" spans="1:43" ht="12" customHeight="1" thickTop="1" thickBot="1" x14ac:dyDescent="0.3">
      <c r="A97" s="349"/>
      <c r="B97" s="73"/>
      <c r="C97" s="194">
        <f>SUM(C55:C96)</f>
        <v>0</v>
      </c>
      <c r="D97" s="192"/>
      <c r="E97" s="192"/>
      <c r="F97" s="118"/>
      <c r="G97" s="166">
        <f>SUM(G55:G96)</f>
        <v>0</v>
      </c>
      <c r="H97" s="73"/>
      <c r="I97" s="120">
        <f>SUM(I55:I96)</f>
        <v>0</v>
      </c>
      <c r="J97" s="60"/>
      <c r="K97" s="60"/>
      <c r="L97" s="120"/>
      <c r="M97" s="166">
        <f>SUM(M55:M96)</f>
        <v>0</v>
      </c>
      <c r="N97" s="73"/>
      <c r="O97" s="118">
        <f>SUM(O55:O96)</f>
        <v>0</v>
      </c>
      <c r="P97" s="118"/>
      <c r="Q97" s="118"/>
      <c r="R97" s="118"/>
      <c r="S97" s="166">
        <f>SUM(S55:S96)</f>
        <v>0</v>
      </c>
      <c r="T97" s="91"/>
      <c r="U97" s="73"/>
      <c r="V97" s="7"/>
      <c r="W97" s="44"/>
      <c r="X97" s="45"/>
      <c r="Y97" s="45"/>
      <c r="Z97" s="112"/>
      <c r="AA97" s="19"/>
      <c r="AB97" s="21"/>
      <c r="AC97" s="7"/>
      <c r="AD97" s="7"/>
      <c r="AE97" s="44"/>
      <c r="AF97" s="45"/>
      <c r="AG97" s="45"/>
      <c r="AH97" s="112"/>
      <c r="AI97" s="19"/>
      <c r="AJ97" s="21"/>
      <c r="AK97" s="77"/>
      <c r="AL97" s="119">
        <f>SUM(AL55:AL96)</f>
        <v>0</v>
      </c>
      <c r="AM97" s="60"/>
      <c r="AN97" s="60"/>
      <c r="AO97" s="120"/>
      <c r="AP97" s="166">
        <f>SUM(AP55:AP96)</f>
        <v>0</v>
      </c>
    </row>
    <row r="98" spans="1:43" x14ac:dyDescent="0.2">
      <c r="A98" s="350"/>
      <c r="B98" s="121"/>
      <c r="C98" s="44"/>
      <c r="D98" s="45"/>
      <c r="E98" s="45"/>
      <c r="F98" s="44"/>
      <c r="G98" s="45"/>
      <c r="H98" s="45"/>
      <c r="I98" s="44"/>
      <c r="J98" s="45"/>
      <c r="K98" s="45"/>
      <c r="L98" s="45"/>
      <c r="M98" s="45"/>
      <c r="N98" s="44"/>
      <c r="P98" s="45"/>
      <c r="Q98" s="44"/>
      <c r="R98" s="45"/>
      <c r="S98" s="44"/>
      <c r="T98" s="122"/>
      <c r="U98" s="121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4"/>
      <c r="AL98" s="125"/>
      <c r="AM98" s="126"/>
      <c r="AN98" s="127"/>
      <c r="AO98" s="128"/>
      <c r="AP98" s="129"/>
    </row>
    <row r="99" spans="1:43" ht="13.5" thickBot="1" x14ac:dyDescent="0.25">
      <c r="A99" s="348" t="s">
        <v>187</v>
      </c>
      <c r="B99" s="69"/>
      <c r="C99" s="69"/>
      <c r="D99" s="69"/>
      <c r="E99" s="295"/>
      <c r="F99" s="295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3"/>
      <c r="U99" s="130"/>
      <c r="AL99" s="18"/>
      <c r="AM99" s="48"/>
      <c r="AN99" s="131"/>
      <c r="AO99" s="132"/>
      <c r="AP99" s="133"/>
    </row>
    <row r="100" spans="1:43" ht="24" customHeight="1" thickBot="1" x14ac:dyDescent="0.25">
      <c r="A100" s="349"/>
      <c r="B100" s="7"/>
      <c r="C100" s="355" t="s">
        <v>188</v>
      </c>
      <c r="D100" s="356"/>
      <c r="E100" s="356"/>
      <c r="F100" s="356"/>
      <c r="G100" s="357"/>
      <c r="H100" s="7"/>
      <c r="I100" s="358" t="s">
        <v>189</v>
      </c>
      <c r="J100" s="359"/>
      <c r="K100" s="359"/>
      <c r="L100" s="359"/>
      <c r="M100" s="360"/>
      <c r="N100" s="7"/>
      <c r="O100" s="358" t="s">
        <v>190</v>
      </c>
      <c r="P100" s="361"/>
      <c r="Q100" s="361"/>
      <c r="R100" s="361"/>
      <c r="S100" s="361"/>
      <c r="T100" s="362"/>
      <c r="U100" s="9"/>
      <c r="AL100" s="18"/>
      <c r="AM100" s="48"/>
      <c r="AN100" s="131"/>
      <c r="AO100" s="132"/>
      <c r="AP100" s="133"/>
    </row>
    <row r="101" spans="1:43" ht="39" customHeight="1" thickBot="1" x14ac:dyDescent="0.25">
      <c r="A101" s="349"/>
      <c r="B101" s="7"/>
      <c r="C101" s="26" t="s">
        <v>191</v>
      </c>
      <c r="D101" s="12" t="s">
        <v>16</v>
      </c>
      <c r="E101" s="12"/>
      <c r="F101" s="12" t="s">
        <v>192</v>
      </c>
      <c r="G101" s="13" t="s">
        <v>8</v>
      </c>
      <c r="H101" s="7"/>
      <c r="I101" s="26" t="s">
        <v>191</v>
      </c>
      <c r="J101" s="244" t="s">
        <v>16</v>
      </c>
      <c r="K101" s="27" t="s">
        <v>6</v>
      </c>
      <c r="L101" s="12" t="s">
        <v>192</v>
      </c>
      <c r="M101" s="13" t="s">
        <v>8</v>
      </c>
      <c r="N101" s="7"/>
      <c r="O101" s="363" t="s">
        <v>193</v>
      </c>
      <c r="P101" s="364"/>
      <c r="Q101" s="27" t="s">
        <v>16</v>
      </c>
      <c r="R101" s="27" t="s">
        <v>6</v>
      </c>
      <c r="S101" s="12" t="s">
        <v>192</v>
      </c>
      <c r="T101" s="13" t="s">
        <v>8</v>
      </c>
      <c r="U101" s="9"/>
      <c r="AL101" s="18"/>
      <c r="AM101" s="48"/>
      <c r="AN101" s="131"/>
      <c r="AO101" s="132"/>
      <c r="AP101" s="133"/>
    </row>
    <row r="102" spans="1:43" x14ac:dyDescent="0.2">
      <c r="A102" s="349"/>
      <c r="B102" s="7"/>
      <c r="C102" s="50">
        <f>'Distribúcia 24 URSO'!C102</f>
        <v>0</v>
      </c>
      <c r="D102" s="230">
        <v>9</v>
      </c>
      <c r="E102" s="231" t="s">
        <v>194</v>
      </c>
      <c r="F102" s="86"/>
      <c r="G102" s="240">
        <f>F102*C102</f>
        <v>0</v>
      </c>
      <c r="H102" s="113"/>
      <c r="I102" s="50">
        <f>'Distribúcia 24 URSO'!I102</f>
        <v>0</v>
      </c>
      <c r="J102" s="230">
        <v>9</v>
      </c>
      <c r="K102" s="241" t="s">
        <v>194</v>
      </c>
      <c r="L102" s="86">
        <f>F102*12*$V$1</f>
        <v>0</v>
      </c>
      <c r="M102" s="240">
        <f>I102*L102</f>
        <v>0</v>
      </c>
      <c r="N102" s="7"/>
      <c r="O102" s="50">
        <f>'Distribúcia 24 URSO'!O102</f>
        <v>0</v>
      </c>
      <c r="P102" s="137">
        <v>0</v>
      </c>
      <c r="Q102" s="43">
        <v>9</v>
      </c>
      <c r="R102" s="231" t="s">
        <v>194</v>
      </c>
      <c r="S102" s="86">
        <f>L102/5</f>
        <v>0</v>
      </c>
      <c r="T102" s="40">
        <f t="shared" ref="T102:T120" si="13">S102*O102</f>
        <v>0</v>
      </c>
      <c r="U102" s="9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8"/>
      <c r="AM102" s="48"/>
      <c r="AN102" s="45"/>
      <c r="AO102" s="19"/>
      <c r="AP102" s="242"/>
      <c r="AQ102" s="10"/>
    </row>
    <row r="103" spans="1:43" x14ac:dyDescent="0.2">
      <c r="A103" s="349"/>
      <c r="B103" s="7"/>
      <c r="C103" s="50">
        <f>'Distribúcia 24 URSO'!C103</f>
        <v>0</v>
      </c>
      <c r="D103" s="232">
        <v>10</v>
      </c>
      <c r="E103" s="231" t="s">
        <v>195</v>
      </c>
      <c r="F103" s="86"/>
      <c r="G103" s="240">
        <f t="shared" ref="G103:G124" si="14">F103*C103</f>
        <v>0</v>
      </c>
      <c r="H103" s="113"/>
      <c r="I103" s="50">
        <f>'Distribúcia 24 URSO'!I103</f>
        <v>0</v>
      </c>
      <c r="J103" s="230">
        <v>10</v>
      </c>
      <c r="K103" s="241" t="s">
        <v>195</v>
      </c>
      <c r="L103" s="86">
        <f t="shared" ref="L103:L124" si="15">F103*12*$V$1</f>
        <v>0</v>
      </c>
      <c r="M103" s="240">
        <f t="shared" ref="M103:M124" si="16">I103*L103</f>
        <v>0</v>
      </c>
      <c r="N103" s="7"/>
      <c r="O103" s="50">
        <f>'Distribúcia 24 URSO'!O103</f>
        <v>0</v>
      </c>
      <c r="P103" s="137">
        <v>0</v>
      </c>
      <c r="Q103" s="43">
        <v>10</v>
      </c>
      <c r="R103" s="241" t="s">
        <v>195</v>
      </c>
      <c r="S103" s="86">
        <f t="shared" ref="S103:S124" si="17">L103/5</f>
        <v>0</v>
      </c>
      <c r="T103" s="40">
        <f t="shared" si="13"/>
        <v>0</v>
      </c>
      <c r="U103" s="9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8"/>
      <c r="AM103" s="48"/>
      <c r="AN103" s="45"/>
      <c r="AO103" s="19"/>
      <c r="AP103" s="242"/>
      <c r="AQ103" s="10"/>
    </row>
    <row r="104" spans="1:43" x14ac:dyDescent="0.2">
      <c r="A104" s="349"/>
      <c r="B104" s="7"/>
      <c r="C104" s="50">
        <f>'Distribúcia 24 URSO'!C104</f>
        <v>0</v>
      </c>
      <c r="D104" s="232">
        <v>11</v>
      </c>
      <c r="E104" s="231" t="s">
        <v>196</v>
      </c>
      <c r="F104" s="86"/>
      <c r="G104" s="240">
        <f t="shared" si="14"/>
        <v>0</v>
      </c>
      <c r="H104" s="113"/>
      <c r="I104" s="50">
        <f>'Distribúcia 24 URSO'!I104</f>
        <v>0</v>
      </c>
      <c r="J104" s="230">
        <v>11</v>
      </c>
      <c r="K104" s="241" t="s">
        <v>196</v>
      </c>
      <c r="L104" s="86">
        <f t="shared" si="15"/>
        <v>0</v>
      </c>
      <c r="M104" s="240">
        <f t="shared" si="16"/>
        <v>0</v>
      </c>
      <c r="N104" s="7"/>
      <c r="O104" s="50">
        <f>'Distribúcia 24 URSO'!O104</f>
        <v>0</v>
      </c>
      <c r="P104" s="137">
        <v>0</v>
      </c>
      <c r="Q104" s="43">
        <v>11</v>
      </c>
      <c r="R104" s="241" t="s">
        <v>196</v>
      </c>
      <c r="S104" s="86">
        <f t="shared" si="17"/>
        <v>0</v>
      </c>
      <c r="T104" s="40">
        <f t="shared" si="13"/>
        <v>0</v>
      </c>
      <c r="U104" s="9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44"/>
      <c r="AM104" s="48"/>
      <c r="AN104" s="8"/>
      <c r="AO104" s="19"/>
      <c r="AP104" s="21"/>
      <c r="AQ104" s="10"/>
    </row>
    <row r="105" spans="1:43" x14ac:dyDescent="0.2">
      <c r="A105" s="349"/>
      <c r="B105" s="7"/>
      <c r="C105" s="50">
        <f>'Distribúcia 24 URSO'!C105</f>
        <v>0</v>
      </c>
      <c r="D105" s="232">
        <v>12</v>
      </c>
      <c r="E105" s="231" t="s">
        <v>197</v>
      </c>
      <c r="F105" s="86"/>
      <c r="G105" s="240">
        <f t="shared" si="14"/>
        <v>0</v>
      </c>
      <c r="H105" s="113"/>
      <c r="I105" s="50">
        <f>'Distribúcia 24 URSO'!I105</f>
        <v>0</v>
      </c>
      <c r="J105" s="230">
        <v>12</v>
      </c>
      <c r="K105" s="241" t="s">
        <v>197</v>
      </c>
      <c r="L105" s="86">
        <f t="shared" si="15"/>
        <v>0</v>
      </c>
      <c r="M105" s="240">
        <f t="shared" si="16"/>
        <v>0</v>
      </c>
      <c r="N105" s="7"/>
      <c r="O105" s="50">
        <f>'Distribúcia 24 URSO'!O105</f>
        <v>0</v>
      </c>
      <c r="P105" s="137">
        <v>0</v>
      </c>
      <c r="Q105" s="43">
        <v>12</v>
      </c>
      <c r="R105" s="241" t="s">
        <v>197</v>
      </c>
      <c r="S105" s="86">
        <f t="shared" si="17"/>
        <v>0</v>
      </c>
      <c r="T105" s="40">
        <f t="shared" si="13"/>
        <v>0</v>
      </c>
      <c r="U105" s="9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44"/>
      <c r="AM105" s="48"/>
      <c r="AN105" s="8"/>
      <c r="AO105" s="19"/>
      <c r="AP105" s="21"/>
      <c r="AQ105" s="10"/>
    </row>
    <row r="106" spans="1:43" x14ac:dyDescent="0.2">
      <c r="A106" s="349"/>
      <c r="B106" s="7"/>
      <c r="C106" s="50">
        <f>'Distribúcia 24 URSO'!C106</f>
        <v>0</v>
      </c>
      <c r="D106" s="232">
        <v>13</v>
      </c>
      <c r="E106" s="231" t="s">
        <v>198</v>
      </c>
      <c r="F106" s="86"/>
      <c r="G106" s="240">
        <f t="shared" si="14"/>
        <v>0</v>
      </c>
      <c r="H106" s="113"/>
      <c r="I106" s="50">
        <f>'Distribúcia 24 URSO'!I106</f>
        <v>0</v>
      </c>
      <c r="J106" s="230">
        <v>13</v>
      </c>
      <c r="K106" s="241" t="s">
        <v>198</v>
      </c>
      <c r="L106" s="86">
        <f t="shared" si="15"/>
        <v>0</v>
      </c>
      <c r="M106" s="240">
        <f t="shared" si="16"/>
        <v>0</v>
      </c>
      <c r="N106" s="7"/>
      <c r="O106" s="50">
        <f>'Distribúcia 24 URSO'!O106</f>
        <v>0</v>
      </c>
      <c r="P106" s="137">
        <v>0</v>
      </c>
      <c r="Q106" s="43">
        <v>13</v>
      </c>
      <c r="R106" s="241" t="s">
        <v>198</v>
      </c>
      <c r="S106" s="86">
        <f t="shared" si="17"/>
        <v>0</v>
      </c>
      <c r="T106" s="40">
        <f t="shared" si="13"/>
        <v>0</v>
      </c>
      <c r="U106" s="9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44"/>
      <c r="AM106" s="48"/>
      <c r="AN106" s="8"/>
      <c r="AO106" s="19"/>
      <c r="AP106" s="21"/>
      <c r="AQ106" s="10"/>
    </row>
    <row r="107" spans="1:43" x14ac:dyDescent="0.2">
      <c r="A107" s="349"/>
      <c r="B107" s="7"/>
      <c r="C107" s="50">
        <f>'Distribúcia 24 URSO'!C107</f>
        <v>0</v>
      </c>
      <c r="D107" s="232">
        <v>14</v>
      </c>
      <c r="E107" s="231" t="s">
        <v>199</v>
      </c>
      <c r="F107" s="86"/>
      <c r="G107" s="240">
        <f t="shared" si="14"/>
        <v>0</v>
      </c>
      <c r="H107" s="113"/>
      <c r="I107" s="50">
        <f>'Distribúcia 24 URSO'!I107</f>
        <v>0</v>
      </c>
      <c r="J107" s="230">
        <v>14</v>
      </c>
      <c r="K107" s="241" t="s">
        <v>199</v>
      </c>
      <c r="L107" s="86">
        <f t="shared" si="15"/>
        <v>0</v>
      </c>
      <c r="M107" s="240">
        <f t="shared" si="16"/>
        <v>0</v>
      </c>
      <c r="N107" s="7"/>
      <c r="O107" s="50">
        <f>'Distribúcia 24 URSO'!O107</f>
        <v>0</v>
      </c>
      <c r="P107" s="137">
        <v>0</v>
      </c>
      <c r="Q107" s="43">
        <v>14</v>
      </c>
      <c r="R107" s="241" t="s">
        <v>199</v>
      </c>
      <c r="S107" s="86">
        <f t="shared" si="17"/>
        <v>0</v>
      </c>
      <c r="T107" s="40">
        <f t="shared" si="13"/>
        <v>0</v>
      </c>
      <c r="U107" s="9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44"/>
      <c r="AM107" s="48"/>
      <c r="AN107" s="8"/>
      <c r="AO107" s="19"/>
      <c r="AP107" s="21"/>
      <c r="AQ107" s="10"/>
    </row>
    <row r="108" spans="1:43" x14ac:dyDescent="0.2">
      <c r="A108" s="349"/>
      <c r="B108" s="7"/>
      <c r="C108" s="50">
        <f>'Distribúcia 24 URSO'!C108</f>
        <v>0</v>
      </c>
      <c r="D108" s="233">
        <v>15</v>
      </c>
      <c r="E108" s="231" t="s">
        <v>200</v>
      </c>
      <c r="F108" s="86"/>
      <c r="G108" s="240">
        <f t="shared" si="14"/>
        <v>0</v>
      </c>
      <c r="H108" s="113"/>
      <c r="I108" s="50">
        <f>'Distribúcia 24 URSO'!I108</f>
        <v>0</v>
      </c>
      <c r="J108" s="230">
        <v>15</v>
      </c>
      <c r="K108" s="241" t="s">
        <v>200</v>
      </c>
      <c r="L108" s="86">
        <f t="shared" si="15"/>
        <v>0</v>
      </c>
      <c r="M108" s="240">
        <f t="shared" si="16"/>
        <v>0</v>
      </c>
      <c r="N108" s="7"/>
      <c r="O108" s="50">
        <f>'Distribúcia 24 URSO'!O108</f>
        <v>0</v>
      </c>
      <c r="P108" s="137">
        <v>0</v>
      </c>
      <c r="Q108" s="43">
        <v>15</v>
      </c>
      <c r="R108" s="241" t="s">
        <v>200</v>
      </c>
      <c r="S108" s="86">
        <f t="shared" si="17"/>
        <v>0</v>
      </c>
      <c r="T108" s="40">
        <f t="shared" si="13"/>
        <v>0</v>
      </c>
      <c r="U108" s="9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44"/>
      <c r="AM108" s="48"/>
      <c r="AN108" s="8"/>
      <c r="AO108" s="19"/>
      <c r="AP108" s="21"/>
      <c r="AQ108" s="10"/>
    </row>
    <row r="109" spans="1:43" x14ac:dyDescent="0.2">
      <c r="A109" s="349"/>
      <c r="B109" s="7"/>
      <c r="C109" s="50">
        <f>'Distribúcia 24 URSO'!C109</f>
        <v>0</v>
      </c>
      <c r="D109" s="233">
        <v>16</v>
      </c>
      <c r="E109" s="231" t="s">
        <v>201</v>
      </c>
      <c r="F109" s="86"/>
      <c r="G109" s="240">
        <f t="shared" si="14"/>
        <v>0</v>
      </c>
      <c r="H109" s="113"/>
      <c r="I109" s="50">
        <f>'Distribúcia 24 URSO'!I109</f>
        <v>0</v>
      </c>
      <c r="J109" s="230">
        <v>16</v>
      </c>
      <c r="K109" s="241" t="s">
        <v>201</v>
      </c>
      <c r="L109" s="86">
        <f t="shared" si="15"/>
        <v>0</v>
      </c>
      <c r="M109" s="240">
        <f t="shared" si="16"/>
        <v>0</v>
      </c>
      <c r="N109" s="7"/>
      <c r="O109" s="50">
        <f>'Distribúcia 24 URSO'!O109</f>
        <v>0</v>
      </c>
      <c r="P109" s="137">
        <v>0</v>
      </c>
      <c r="Q109" s="43">
        <v>16</v>
      </c>
      <c r="R109" s="241" t="s">
        <v>201</v>
      </c>
      <c r="S109" s="86">
        <f t="shared" si="17"/>
        <v>0</v>
      </c>
      <c r="T109" s="40">
        <f t="shared" si="13"/>
        <v>0</v>
      </c>
      <c r="U109" s="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44"/>
      <c r="AM109" s="48"/>
      <c r="AN109" s="8"/>
      <c r="AO109" s="19"/>
      <c r="AP109" s="21"/>
      <c r="AQ109" s="10"/>
    </row>
    <row r="110" spans="1:43" x14ac:dyDescent="0.2">
      <c r="A110" s="349"/>
      <c r="B110" s="7"/>
      <c r="C110" s="50">
        <f>'Distribúcia 24 URSO'!C110</f>
        <v>0</v>
      </c>
      <c r="D110" s="233">
        <v>17</v>
      </c>
      <c r="E110" s="231" t="s">
        <v>202</v>
      </c>
      <c r="F110" s="86"/>
      <c r="G110" s="240">
        <f t="shared" si="14"/>
        <v>0</v>
      </c>
      <c r="H110" s="113"/>
      <c r="I110" s="50">
        <f>'Distribúcia 24 URSO'!I110</f>
        <v>0</v>
      </c>
      <c r="J110" s="230">
        <v>17</v>
      </c>
      <c r="K110" s="241" t="s">
        <v>202</v>
      </c>
      <c r="L110" s="86">
        <f t="shared" si="15"/>
        <v>0</v>
      </c>
      <c r="M110" s="240">
        <f t="shared" si="16"/>
        <v>0</v>
      </c>
      <c r="N110" s="7"/>
      <c r="O110" s="50">
        <f>'Distribúcia 24 URSO'!O110</f>
        <v>0</v>
      </c>
      <c r="P110" s="137">
        <v>0</v>
      </c>
      <c r="Q110" s="43">
        <v>17</v>
      </c>
      <c r="R110" s="241" t="s">
        <v>202</v>
      </c>
      <c r="S110" s="86">
        <f t="shared" si="17"/>
        <v>0</v>
      </c>
      <c r="T110" s="40">
        <f t="shared" si="13"/>
        <v>0</v>
      </c>
      <c r="U110" s="9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44"/>
      <c r="AM110" s="48"/>
      <c r="AN110" s="8"/>
      <c r="AO110" s="19"/>
      <c r="AP110" s="21"/>
      <c r="AQ110" s="10"/>
    </row>
    <row r="111" spans="1:43" x14ac:dyDescent="0.2">
      <c r="A111" s="349"/>
      <c r="B111" s="7"/>
      <c r="C111" s="50">
        <f>'Distribúcia 24 URSO'!C111</f>
        <v>0</v>
      </c>
      <c r="D111" s="233">
        <v>18</v>
      </c>
      <c r="E111" s="231" t="s">
        <v>203</v>
      </c>
      <c r="F111" s="86"/>
      <c r="G111" s="240">
        <f t="shared" si="14"/>
        <v>0</v>
      </c>
      <c r="H111" s="113"/>
      <c r="I111" s="50">
        <f>'Distribúcia 24 URSO'!I111</f>
        <v>0</v>
      </c>
      <c r="J111" s="230">
        <v>18</v>
      </c>
      <c r="K111" s="241" t="s">
        <v>203</v>
      </c>
      <c r="L111" s="86">
        <f t="shared" si="15"/>
        <v>0</v>
      </c>
      <c r="M111" s="240">
        <f t="shared" si="16"/>
        <v>0</v>
      </c>
      <c r="N111" s="7"/>
      <c r="O111" s="50">
        <f>'Distribúcia 24 URSO'!O111</f>
        <v>0</v>
      </c>
      <c r="P111" s="137">
        <v>0</v>
      </c>
      <c r="Q111" s="43">
        <v>18</v>
      </c>
      <c r="R111" s="241" t="s">
        <v>203</v>
      </c>
      <c r="S111" s="86">
        <f t="shared" si="17"/>
        <v>0</v>
      </c>
      <c r="T111" s="40">
        <f t="shared" si="13"/>
        <v>0</v>
      </c>
      <c r="U111" s="9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7"/>
      <c r="AM111" s="7"/>
      <c r="AN111" s="7"/>
      <c r="AO111" s="7"/>
      <c r="AP111" s="7"/>
      <c r="AQ111" s="10"/>
    </row>
    <row r="112" spans="1:43" x14ac:dyDescent="0.2">
      <c r="A112" s="349"/>
      <c r="B112" s="7"/>
      <c r="C112" s="50">
        <f>'Distribúcia 24 URSO'!C112</f>
        <v>0</v>
      </c>
      <c r="D112" s="233">
        <v>19</v>
      </c>
      <c r="E112" s="231" t="s">
        <v>204</v>
      </c>
      <c r="F112" s="86"/>
      <c r="G112" s="240">
        <f t="shared" si="14"/>
        <v>0</v>
      </c>
      <c r="H112" s="113"/>
      <c r="I112" s="50">
        <f>'Distribúcia 24 URSO'!I112</f>
        <v>0</v>
      </c>
      <c r="J112" s="230">
        <v>19</v>
      </c>
      <c r="K112" s="241" t="s">
        <v>204</v>
      </c>
      <c r="L112" s="86">
        <f t="shared" si="15"/>
        <v>0</v>
      </c>
      <c r="M112" s="240">
        <f t="shared" si="16"/>
        <v>0</v>
      </c>
      <c r="N112" s="7"/>
      <c r="O112" s="50">
        <f>'Distribúcia 24 URSO'!O112</f>
        <v>0</v>
      </c>
      <c r="P112" s="137">
        <v>0</v>
      </c>
      <c r="Q112" s="43">
        <v>19</v>
      </c>
      <c r="R112" s="241" t="s">
        <v>204</v>
      </c>
      <c r="S112" s="86">
        <f t="shared" si="17"/>
        <v>0</v>
      </c>
      <c r="T112" s="40">
        <f t="shared" si="13"/>
        <v>0</v>
      </c>
      <c r="U112" s="9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7"/>
      <c r="AM112" s="7"/>
      <c r="AN112" s="7"/>
      <c r="AO112" s="7"/>
      <c r="AP112" s="7"/>
      <c r="AQ112" s="10"/>
    </row>
    <row r="113" spans="1:43" x14ac:dyDescent="0.2">
      <c r="A113" s="349"/>
      <c r="B113" s="7"/>
      <c r="C113" s="50">
        <f>'Distribúcia 24 URSO'!C113</f>
        <v>0</v>
      </c>
      <c r="D113" s="233">
        <v>20</v>
      </c>
      <c r="E113" s="231" t="s">
        <v>205</v>
      </c>
      <c r="F113" s="86"/>
      <c r="G113" s="240">
        <f t="shared" si="14"/>
        <v>0</v>
      </c>
      <c r="H113" s="113"/>
      <c r="I113" s="50">
        <f>'Distribúcia 24 URSO'!I113</f>
        <v>0</v>
      </c>
      <c r="J113" s="230">
        <v>20</v>
      </c>
      <c r="K113" s="241" t="s">
        <v>205</v>
      </c>
      <c r="L113" s="86">
        <f t="shared" si="15"/>
        <v>0</v>
      </c>
      <c r="M113" s="240">
        <f t="shared" si="16"/>
        <v>0</v>
      </c>
      <c r="N113" s="7"/>
      <c r="O113" s="50">
        <f>'Distribúcia 24 URSO'!O113</f>
        <v>0</v>
      </c>
      <c r="P113" s="137">
        <v>0</v>
      </c>
      <c r="Q113" s="43">
        <v>20</v>
      </c>
      <c r="R113" s="241" t="s">
        <v>205</v>
      </c>
      <c r="S113" s="86">
        <f t="shared" si="17"/>
        <v>0</v>
      </c>
      <c r="T113" s="40">
        <f t="shared" si="13"/>
        <v>0</v>
      </c>
      <c r="U113" s="9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7"/>
      <c r="AM113" s="7"/>
      <c r="AN113" s="7"/>
      <c r="AO113" s="7"/>
      <c r="AP113" s="7"/>
      <c r="AQ113" s="10"/>
    </row>
    <row r="114" spans="1:43" x14ac:dyDescent="0.2">
      <c r="A114" s="349"/>
      <c r="B114" s="7"/>
      <c r="C114" s="50">
        <f>'Distribúcia 24 URSO'!C114</f>
        <v>0</v>
      </c>
      <c r="D114" s="233">
        <v>21</v>
      </c>
      <c r="E114" s="231" t="s">
        <v>206</v>
      </c>
      <c r="F114" s="86"/>
      <c r="G114" s="240">
        <f t="shared" si="14"/>
        <v>0</v>
      </c>
      <c r="H114" s="113"/>
      <c r="I114" s="50">
        <f>'Distribúcia 24 URSO'!I114</f>
        <v>0</v>
      </c>
      <c r="J114" s="230">
        <v>21</v>
      </c>
      <c r="K114" s="241" t="s">
        <v>206</v>
      </c>
      <c r="L114" s="86">
        <f t="shared" si="15"/>
        <v>0</v>
      </c>
      <c r="M114" s="240">
        <f t="shared" si="16"/>
        <v>0</v>
      </c>
      <c r="N114" s="7"/>
      <c r="O114" s="50">
        <f>'Distribúcia 24 URSO'!O114</f>
        <v>0</v>
      </c>
      <c r="P114" s="137">
        <v>0</v>
      </c>
      <c r="Q114" s="43">
        <v>21</v>
      </c>
      <c r="R114" s="241" t="s">
        <v>206</v>
      </c>
      <c r="S114" s="86">
        <f t="shared" si="17"/>
        <v>0</v>
      </c>
      <c r="T114" s="40">
        <f t="shared" si="13"/>
        <v>0</v>
      </c>
      <c r="U114" s="9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7"/>
      <c r="AM114" s="7"/>
      <c r="AN114" s="7"/>
      <c r="AO114" s="7"/>
      <c r="AP114" s="7"/>
      <c r="AQ114" s="10"/>
    </row>
    <row r="115" spans="1:43" x14ac:dyDescent="0.2">
      <c r="A115" s="349"/>
      <c r="B115" s="7"/>
      <c r="C115" s="50">
        <f>'Distribúcia 24 URSO'!C115</f>
        <v>0</v>
      </c>
      <c r="D115" s="233">
        <v>22</v>
      </c>
      <c r="E115" s="231" t="s">
        <v>207</v>
      </c>
      <c r="F115" s="86"/>
      <c r="G115" s="240">
        <f t="shared" si="14"/>
        <v>0</v>
      </c>
      <c r="H115" s="113"/>
      <c r="I115" s="50">
        <f>'Distribúcia 24 URSO'!I115</f>
        <v>0</v>
      </c>
      <c r="J115" s="230">
        <v>22</v>
      </c>
      <c r="K115" s="241" t="s">
        <v>207</v>
      </c>
      <c r="L115" s="86">
        <f t="shared" si="15"/>
        <v>0</v>
      </c>
      <c r="M115" s="240">
        <f t="shared" si="16"/>
        <v>0</v>
      </c>
      <c r="N115" s="7"/>
      <c r="O115" s="50">
        <f>'Distribúcia 24 URSO'!O115</f>
        <v>0</v>
      </c>
      <c r="P115" s="137">
        <v>0</v>
      </c>
      <c r="Q115" s="43">
        <v>22</v>
      </c>
      <c r="R115" s="241" t="s">
        <v>207</v>
      </c>
      <c r="S115" s="86">
        <f t="shared" si="17"/>
        <v>0</v>
      </c>
      <c r="T115" s="40">
        <f t="shared" si="13"/>
        <v>0</v>
      </c>
      <c r="U115" s="9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7"/>
      <c r="AM115" s="7"/>
      <c r="AN115" s="7"/>
      <c r="AO115" s="7"/>
      <c r="AP115" s="7"/>
      <c r="AQ115" s="10"/>
    </row>
    <row r="116" spans="1:43" x14ac:dyDescent="0.2">
      <c r="A116" s="349"/>
      <c r="B116" s="7"/>
      <c r="C116" s="50">
        <f>'Distribúcia 24 URSO'!C116</f>
        <v>0</v>
      </c>
      <c r="D116" s="233">
        <v>23</v>
      </c>
      <c r="E116" s="231" t="s">
        <v>208</v>
      </c>
      <c r="F116" s="86"/>
      <c r="G116" s="240">
        <f t="shared" si="14"/>
        <v>0</v>
      </c>
      <c r="H116" s="113"/>
      <c r="I116" s="50">
        <f>'Distribúcia 24 URSO'!I116</f>
        <v>0</v>
      </c>
      <c r="J116" s="230">
        <v>23</v>
      </c>
      <c r="K116" s="241" t="s">
        <v>208</v>
      </c>
      <c r="L116" s="86">
        <f t="shared" si="15"/>
        <v>0</v>
      </c>
      <c r="M116" s="240">
        <f t="shared" si="16"/>
        <v>0</v>
      </c>
      <c r="N116" s="7"/>
      <c r="O116" s="50">
        <f>'Distribúcia 24 URSO'!O116</f>
        <v>0</v>
      </c>
      <c r="P116" s="137">
        <v>0</v>
      </c>
      <c r="Q116" s="43">
        <v>23</v>
      </c>
      <c r="R116" s="241" t="s">
        <v>208</v>
      </c>
      <c r="S116" s="86">
        <f t="shared" si="17"/>
        <v>0</v>
      </c>
      <c r="T116" s="40">
        <f t="shared" si="13"/>
        <v>0</v>
      </c>
      <c r="U116" s="9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1:43" x14ac:dyDescent="0.2">
      <c r="A117" s="349"/>
      <c r="B117" s="7"/>
      <c r="C117" s="50">
        <f>'Distribúcia 24 URSO'!C117</f>
        <v>0</v>
      </c>
      <c r="D117" s="233">
        <v>24</v>
      </c>
      <c r="E117" s="231" t="s">
        <v>209</v>
      </c>
      <c r="F117" s="86"/>
      <c r="G117" s="240">
        <f t="shared" si="14"/>
        <v>0</v>
      </c>
      <c r="H117" s="113"/>
      <c r="I117" s="50">
        <f>'Distribúcia 24 URSO'!I117</f>
        <v>0</v>
      </c>
      <c r="J117" s="230">
        <v>24</v>
      </c>
      <c r="K117" s="241" t="s">
        <v>209</v>
      </c>
      <c r="L117" s="86">
        <f t="shared" si="15"/>
        <v>0</v>
      </c>
      <c r="M117" s="240">
        <f t="shared" si="16"/>
        <v>0</v>
      </c>
      <c r="N117" s="7"/>
      <c r="O117" s="50">
        <f>'Distribúcia 24 URSO'!O117</f>
        <v>0</v>
      </c>
      <c r="P117" s="137">
        <v>0</v>
      </c>
      <c r="Q117" s="43">
        <v>24</v>
      </c>
      <c r="R117" s="241" t="s">
        <v>209</v>
      </c>
      <c r="S117" s="86">
        <f t="shared" si="17"/>
        <v>0</v>
      </c>
      <c r="T117" s="40">
        <f t="shared" si="13"/>
        <v>0</v>
      </c>
      <c r="U117" s="9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1:43" x14ac:dyDescent="0.2">
      <c r="A118" s="349"/>
      <c r="B118" s="7"/>
      <c r="C118" s="50">
        <f>'Distribúcia 24 URSO'!C118</f>
        <v>0</v>
      </c>
      <c r="D118" s="233">
        <v>25</v>
      </c>
      <c r="E118" s="231" t="s">
        <v>210</v>
      </c>
      <c r="F118" s="86"/>
      <c r="G118" s="240">
        <f t="shared" si="14"/>
        <v>0</v>
      </c>
      <c r="H118" s="113"/>
      <c r="I118" s="50">
        <f>'Distribúcia 24 URSO'!I118</f>
        <v>0</v>
      </c>
      <c r="J118" s="230">
        <v>25</v>
      </c>
      <c r="K118" s="241" t="s">
        <v>210</v>
      </c>
      <c r="L118" s="86">
        <f t="shared" si="15"/>
        <v>0</v>
      </c>
      <c r="M118" s="240">
        <f t="shared" si="16"/>
        <v>0</v>
      </c>
      <c r="N118" s="7"/>
      <c r="O118" s="50">
        <f>'Distribúcia 24 URSO'!O118</f>
        <v>0</v>
      </c>
      <c r="P118" s="137">
        <v>0</v>
      </c>
      <c r="Q118" s="43">
        <v>25</v>
      </c>
      <c r="R118" s="241" t="s">
        <v>210</v>
      </c>
      <c r="S118" s="86">
        <f t="shared" si="17"/>
        <v>0</v>
      </c>
      <c r="T118" s="40">
        <f t="shared" si="13"/>
        <v>0</v>
      </c>
      <c r="U118" s="9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1:43" x14ac:dyDescent="0.2">
      <c r="A119" s="349"/>
      <c r="B119" s="7"/>
      <c r="C119" s="50">
        <f>'Distribúcia 24 URSO'!C119</f>
        <v>0</v>
      </c>
      <c r="D119" s="233">
        <v>26</v>
      </c>
      <c r="E119" s="231" t="s">
        <v>211</v>
      </c>
      <c r="F119" s="86"/>
      <c r="G119" s="240">
        <f t="shared" si="14"/>
        <v>0</v>
      </c>
      <c r="H119" s="113"/>
      <c r="I119" s="50">
        <f>'Distribúcia 24 URSO'!I119</f>
        <v>0</v>
      </c>
      <c r="J119" s="230">
        <v>26</v>
      </c>
      <c r="K119" s="241" t="s">
        <v>211</v>
      </c>
      <c r="L119" s="86">
        <f t="shared" si="15"/>
        <v>0</v>
      </c>
      <c r="M119" s="240">
        <f t="shared" si="16"/>
        <v>0</v>
      </c>
      <c r="N119" s="7"/>
      <c r="O119" s="50">
        <f>'Distribúcia 24 URSO'!O119</f>
        <v>0</v>
      </c>
      <c r="P119" s="137">
        <v>0</v>
      </c>
      <c r="Q119" s="43">
        <v>26</v>
      </c>
      <c r="R119" s="241" t="s">
        <v>211</v>
      </c>
      <c r="S119" s="86">
        <f t="shared" si="17"/>
        <v>0</v>
      </c>
      <c r="T119" s="40">
        <f t="shared" si="13"/>
        <v>0</v>
      </c>
      <c r="U119" s="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3" x14ac:dyDescent="0.2">
      <c r="A120" s="349"/>
      <c r="B120" s="7"/>
      <c r="C120" s="50">
        <f>'Distribúcia 24 URSO'!C120</f>
        <v>0</v>
      </c>
      <c r="D120" s="37" t="s">
        <v>303</v>
      </c>
      <c r="E120" s="231" t="s">
        <v>309</v>
      </c>
      <c r="F120" s="86"/>
      <c r="G120" s="240">
        <f t="shared" si="14"/>
        <v>0</v>
      </c>
      <c r="H120" s="113"/>
      <c r="I120" s="36"/>
      <c r="J120" s="37" t="s">
        <v>303</v>
      </c>
      <c r="K120" s="241" t="s">
        <v>309</v>
      </c>
      <c r="L120" s="86">
        <f>L104</f>
        <v>0</v>
      </c>
      <c r="M120" s="240">
        <f t="shared" si="16"/>
        <v>0</v>
      </c>
      <c r="N120" s="7"/>
      <c r="O120" s="36"/>
      <c r="P120" s="137">
        <v>0</v>
      </c>
      <c r="Q120" s="231" t="s">
        <v>303</v>
      </c>
      <c r="R120" s="241" t="s">
        <v>309</v>
      </c>
      <c r="S120" s="86">
        <f>S104</f>
        <v>0</v>
      </c>
      <c r="T120" s="40">
        <f t="shared" si="13"/>
        <v>0</v>
      </c>
      <c r="U120" s="9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1:43" x14ac:dyDescent="0.2">
      <c r="A121" s="349"/>
      <c r="B121" s="7"/>
      <c r="C121" s="50">
        <f>'Distribúcia 24 URSO'!C121</f>
        <v>0</v>
      </c>
      <c r="D121" s="37" t="s">
        <v>304</v>
      </c>
      <c r="E121" s="231" t="s">
        <v>310</v>
      </c>
      <c r="F121" s="86"/>
      <c r="G121" s="240">
        <f t="shared" si="14"/>
        <v>0</v>
      </c>
      <c r="H121" s="113"/>
      <c r="I121" s="36"/>
      <c r="J121" s="37" t="s">
        <v>304</v>
      </c>
      <c r="K121" s="241" t="s">
        <v>310</v>
      </c>
      <c r="L121" s="86">
        <f>L105</f>
        <v>0</v>
      </c>
      <c r="M121" s="240">
        <f t="shared" si="16"/>
        <v>0</v>
      </c>
      <c r="N121" s="7"/>
      <c r="O121" s="36"/>
      <c r="P121" s="137">
        <v>0</v>
      </c>
      <c r="Q121" s="231" t="s">
        <v>304</v>
      </c>
      <c r="R121" s="241" t="s">
        <v>310</v>
      </c>
      <c r="S121" s="86">
        <f>S105</f>
        <v>0</v>
      </c>
      <c r="T121" s="40">
        <v>0</v>
      </c>
      <c r="U121" s="9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1:43" x14ac:dyDescent="0.2">
      <c r="A122" s="349"/>
      <c r="B122" s="7"/>
      <c r="C122" s="50">
        <f>'Distribúcia 24 URSO'!C122</f>
        <v>0</v>
      </c>
      <c r="D122" s="37" t="s">
        <v>87</v>
      </c>
      <c r="E122" s="231" t="s">
        <v>212</v>
      </c>
      <c r="F122" s="86"/>
      <c r="G122" s="240">
        <f>F122*C122</f>
        <v>0</v>
      </c>
      <c r="H122" s="113"/>
      <c r="I122" s="50">
        <f>'Distribúcia 24 URSO'!I122</f>
        <v>0</v>
      </c>
      <c r="J122" s="230" t="s">
        <v>87</v>
      </c>
      <c r="K122" s="241" t="s">
        <v>212</v>
      </c>
      <c r="L122" s="86">
        <f t="shared" si="15"/>
        <v>0</v>
      </c>
      <c r="M122" s="240">
        <f t="shared" si="16"/>
        <v>0</v>
      </c>
      <c r="N122" s="7"/>
      <c r="O122" s="50">
        <f>'Distribúcia 24 URSO'!O122</f>
        <v>0</v>
      </c>
      <c r="P122" s="137">
        <v>0</v>
      </c>
      <c r="Q122" s="43" t="s">
        <v>87</v>
      </c>
      <c r="R122" s="241" t="s">
        <v>212</v>
      </c>
      <c r="S122" s="86">
        <f t="shared" si="17"/>
        <v>0</v>
      </c>
      <c r="T122" s="40">
        <v>0</v>
      </c>
      <c r="U122" s="9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1:43" x14ac:dyDescent="0.2">
      <c r="A123" s="349"/>
      <c r="B123" s="7"/>
      <c r="C123" s="50">
        <f>'Distribúcia 24 URSO'!C123</f>
        <v>0</v>
      </c>
      <c r="D123" s="37" t="s">
        <v>89</v>
      </c>
      <c r="E123" s="231" t="s">
        <v>213</v>
      </c>
      <c r="F123" s="86"/>
      <c r="G123" s="240">
        <f t="shared" si="14"/>
        <v>0</v>
      </c>
      <c r="H123" s="113"/>
      <c r="I123" s="50">
        <f>'Distribúcia 24 URSO'!I123</f>
        <v>0</v>
      </c>
      <c r="J123" s="230" t="s">
        <v>89</v>
      </c>
      <c r="K123" s="241" t="s">
        <v>213</v>
      </c>
      <c r="L123" s="86">
        <f t="shared" si="15"/>
        <v>0</v>
      </c>
      <c r="M123" s="240">
        <f t="shared" si="16"/>
        <v>0</v>
      </c>
      <c r="N123" s="7"/>
      <c r="O123" s="50">
        <f>'Distribúcia 24 URSO'!O123</f>
        <v>0</v>
      </c>
      <c r="P123" s="137">
        <v>0</v>
      </c>
      <c r="Q123" s="43" t="s">
        <v>89</v>
      </c>
      <c r="R123" s="241" t="s">
        <v>213</v>
      </c>
      <c r="S123" s="86">
        <f t="shared" si="17"/>
        <v>0</v>
      </c>
      <c r="T123" s="40">
        <v>0</v>
      </c>
      <c r="U123" s="9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1:43" ht="13.5" thickBot="1" x14ac:dyDescent="0.25">
      <c r="A124" s="349"/>
      <c r="B124" s="7"/>
      <c r="C124" s="50">
        <f>'Distribúcia 24 URSO'!C124</f>
        <v>0</v>
      </c>
      <c r="D124" s="37" t="s">
        <v>91</v>
      </c>
      <c r="E124" s="243" t="s">
        <v>214</v>
      </c>
      <c r="F124" s="19"/>
      <c r="G124" s="240">
        <f t="shared" si="14"/>
        <v>0</v>
      </c>
      <c r="H124" s="113"/>
      <c r="I124" s="50">
        <f>'Distribúcia 24 URSO'!I124</f>
        <v>0</v>
      </c>
      <c r="J124" s="230" t="s">
        <v>91</v>
      </c>
      <c r="K124" s="241" t="s">
        <v>214</v>
      </c>
      <c r="L124" s="86">
        <f t="shared" si="15"/>
        <v>0</v>
      </c>
      <c r="M124" s="240">
        <f t="shared" si="16"/>
        <v>0</v>
      </c>
      <c r="N124" s="7"/>
      <c r="O124" s="50">
        <f>'Distribúcia 24 URSO'!O124</f>
        <v>0</v>
      </c>
      <c r="P124" s="137">
        <v>0</v>
      </c>
      <c r="Q124" s="43" t="s">
        <v>91</v>
      </c>
      <c r="R124" s="241" t="s">
        <v>214</v>
      </c>
      <c r="S124" s="86">
        <f t="shared" si="17"/>
        <v>0</v>
      </c>
      <c r="T124" s="40">
        <v>0</v>
      </c>
      <c r="U124" s="9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1:43" ht="13.5" customHeight="1" thickTop="1" thickBot="1" x14ac:dyDescent="0.25">
      <c r="A125" s="349"/>
      <c r="B125" s="7"/>
      <c r="C125" s="118">
        <f>SUM(C102:C124)</f>
        <v>0</v>
      </c>
      <c r="D125" s="192"/>
      <c r="E125" s="192"/>
      <c r="F125" s="118"/>
      <c r="G125" s="166">
        <f>SUM(G102:G124)</f>
        <v>0</v>
      </c>
      <c r="H125" s="7"/>
      <c r="I125" s="62">
        <f>SUM(I102:I124)</f>
        <v>0</v>
      </c>
      <c r="J125" s="192"/>
      <c r="K125" s="118"/>
      <c r="L125" s="118"/>
      <c r="M125" s="166">
        <f>SUM(M102:M124)</f>
        <v>0</v>
      </c>
      <c r="N125" s="7"/>
      <c r="O125" s="365">
        <f>SUM(O102:O124)</f>
        <v>0</v>
      </c>
      <c r="P125" s="366"/>
      <c r="Q125" s="192"/>
      <c r="R125" s="192"/>
      <c r="S125" s="118"/>
      <c r="T125" s="166">
        <f>SUM(T102:T124)</f>
        <v>0</v>
      </c>
      <c r="U125" s="9"/>
    </row>
    <row r="126" spans="1:43" ht="13.5" thickBot="1" x14ac:dyDescent="0.25">
      <c r="A126" s="34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113"/>
      <c r="M126" s="7"/>
      <c r="N126" s="7"/>
      <c r="O126" s="7"/>
      <c r="P126" s="7"/>
      <c r="Q126" s="7"/>
      <c r="R126" s="7"/>
      <c r="S126" s="7"/>
      <c r="T126" s="7"/>
      <c r="U126" s="9"/>
    </row>
    <row r="127" spans="1:43" ht="24" customHeight="1" x14ac:dyDescent="0.2">
      <c r="A127" s="349"/>
      <c r="B127" s="7"/>
      <c r="C127" s="368" t="s">
        <v>215</v>
      </c>
      <c r="D127" s="369"/>
      <c r="E127" s="369"/>
      <c r="F127" s="369"/>
      <c r="G127" s="370"/>
      <c r="H127" s="7"/>
      <c r="I127" s="354"/>
      <c r="J127" s="354"/>
      <c r="K127" s="354"/>
      <c r="L127" s="354"/>
      <c r="M127" s="354"/>
      <c r="N127" s="7"/>
      <c r="O127" s="354"/>
      <c r="P127" s="354"/>
      <c r="Q127" s="354"/>
      <c r="R127" s="354"/>
      <c r="S127" s="354"/>
      <c r="T127" s="354"/>
      <c r="U127" s="9"/>
    </row>
    <row r="128" spans="1:43" ht="26.25" thickBot="1" x14ac:dyDescent="0.25">
      <c r="A128" s="349"/>
      <c r="B128" s="7"/>
      <c r="C128" s="142" t="s">
        <v>191</v>
      </c>
      <c r="D128" s="78" t="s">
        <v>16</v>
      </c>
      <c r="E128" s="78" t="s">
        <v>6</v>
      </c>
      <c r="F128" s="78" t="s">
        <v>192</v>
      </c>
      <c r="G128" s="143" t="s">
        <v>8</v>
      </c>
      <c r="H128" s="7"/>
      <c r="I128" s="144"/>
      <c r="J128" s="144"/>
      <c r="K128" s="144"/>
      <c r="L128" s="144"/>
      <c r="M128" s="144"/>
      <c r="N128" s="7"/>
      <c r="O128" s="144"/>
      <c r="P128" s="144"/>
      <c r="Q128" s="144"/>
      <c r="R128" s="144"/>
      <c r="S128" s="144"/>
      <c r="T128" s="144"/>
      <c r="U128" s="9"/>
    </row>
    <row r="129" spans="1:21" s="10" customFormat="1" x14ac:dyDescent="0.2">
      <c r="A129" s="349"/>
      <c r="B129" s="7"/>
      <c r="C129" s="50">
        <f>'Distribúcia 24 URSO'!C129</f>
        <v>0</v>
      </c>
      <c r="D129" s="234">
        <v>9</v>
      </c>
      <c r="E129" s="145" t="s">
        <v>216</v>
      </c>
      <c r="F129" s="146"/>
      <c r="G129" s="147">
        <f>C129*F129</f>
        <v>0</v>
      </c>
      <c r="H129" s="113"/>
      <c r="I129" s="148"/>
      <c r="J129" s="149"/>
      <c r="K129" s="148"/>
      <c r="L129" s="148"/>
      <c r="M129" s="150"/>
      <c r="N129" s="7"/>
      <c r="O129" s="148"/>
      <c r="P129" s="149"/>
      <c r="Q129" s="148"/>
      <c r="R129" s="148"/>
      <c r="S129" s="151"/>
      <c r="T129" s="150"/>
      <c r="U129" s="9"/>
    </row>
    <row r="130" spans="1:21" s="10" customFormat="1" x14ac:dyDescent="0.2">
      <c r="A130" s="349"/>
      <c r="B130" s="7"/>
      <c r="C130" s="50">
        <f>'Distribúcia 24 URSO'!C130</f>
        <v>0</v>
      </c>
      <c r="D130" s="122">
        <v>10</v>
      </c>
      <c r="E130" s="145" t="s">
        <v>217</v>
      </c>
      <c r="F130" s="146"/>
      <c r="G130" s="147">
        <f t="shared" ref="G130:G149" si="18">C130*F130</f>
        <v>0</v>
      </c>
      <c r="H130" s="7"/>
      <c r="I130" s="148"/>
      <c r="J130" s="149"/>
      <c r="K130" s="148"/>
      <c r="L130" s="148"/>
      <c r="M130" s="150"/>
      <c r="N130" s="7"/>
      <c r="O130" s="148"/>
      <c r="P130" s="149"/>
      <c r="Q130" s="148"/>
      <c r="R130" s="148"/>
      <c r="S130" s="151"/>
      <c r="T130" s="150"/>
      <c r="U130" s="9"/>
    </row>
    <row r="131" spans="1:21" s="10" customFormat="1" x14ac:dyDescent="0.2">
      <c r="A131" s="349"/>
      <c r="B131" s="7"/>
      <c r="C131" s="50">
        <f>'Distribúcia 24 URSO'!C131</f>
        <v>0</v>
      </c>
      <c r="D131" s="122">
        <v>11</v>
      </c>
      <c r="E131" s="145" t="s">
        <v>218</v>
      </c>
      <c r="F131" s="146"/>
      <c r="G131" s="147">
        <f t="shared" si="18"/>
        <v>0</v>
      </c>
      <c r="H131" s="7"/>
      <c r="I131" s="148"/>
      <c r="J131" s="149"/>
      <c r="K131" s="148"/>
      <c r="L131" s="148"/>
      <c r="M131" s="150"/>
      <c r="N131" s="7"/>
      <c r="O131" s="148"/>
      <c r="P131" s="149"/>
      <c r="Q131" s="148"/>
      <c r="R131" s="148"/>
      <c r="S131" s="151"/>
      <c r="T131" s="150"/>
      <c r="U131" s="9"/>
    </row>
    <row r="132" spans="1:21" s="10" customFormat="1" x14ac:dyDescent="0.2">
      <c r="A132" s="349"/>
      <c r="B132" s="7"/>
      <c r="C132" s="50">
        <f>'Distribúcia 24 URSO'!C132</f>
        <v>0</v>
      </c>
      <c r="D132" s="122">
        <v>12</v>
      </c>
      <c r="E132" s="145" t="s">
        <v>219</v>
      </c>
      <c r="F132" s="146"/>
      <c r="G132" s="147">
        <f t="shared" si="18"/>
        <v>0</v>
      </c>
      <c r="H132" s="7"/>
      <c r="I132" s="148"/>
      <c r="J132" s="149"/>
      <c r="K132" s="148"/>
      <c r="L132" s="148"/>
      <c r="M132" s="150"/>
      <c r="N132" s="7"/>
      <c r="O132" s="148"/>
      <c r="P132" s="149"/>
      <c r="Q132" s="148"/>
      <c r="R132" s="148"/>
      <c r="S132" s="151"/>
      <c r="T132" s="150"/>
      <c r="U132" s="9"/>
    </row>
    <row r="133" spans="1:21" s="10" customFormat="1" x14ac:dyDescent="0.2">
      <c r="A133" s="349"/>
      <c r="B133" s="7"/>
      <c r="C133" s="50">
        <f>'Distribúcia 24 URSO'!C133</f>
        <v>0</v>
      </c>
      <c r="D133" s="122">
        <v>13</v>
      </c>
      <c r="E133" s="145" t="s">
        <v>220</v>
      </c>
      <c r="F133" s="146"/>
      <c r="G133" s="147">
        <f t="shared" si="18"/>
        <v>0</v>
      </c>
      <c r="H133" s="7"/>
      <c r="I133" s="148"/>
      <c r="J133" s="149"/>
      <c r="K133" s="148"/>
      <c r="L133" s="148"/>
      <c r="M133" s="150"/>
      <c r="N133" s="7"/>
      <c r="O133" s="148"/>
      <c r="P133" s="149"/>
      <c r="Q133" s="148"/>
      <c r="R133" s="148"/>
      <c r="S133" s="151"/>
      <c r="T133" s="150"/>
      <c r="U133" s="9"/>
    </row>
    <row r="134" spans="1:21" s="10" customFormat="1" x14ac:dyDescent="0.2">
      <c r="A134" s="349"/>
      <c r="B134" s="7"/>
      <c r="C134" s="50">
        <f>'Distribúcia 24 URSO'!C134</f>
        <v>0</v>
      </c>
      <c r="D134" s="122">
        <v>14</v>
      </c>
      <c r="E134" s="145" t="s">
        <v>221</v>
      </c>
      <c r="F134" s="146"/>
      <c r="G134" s="147">
        <f t="shared" si="18"/>
        <v>0</v>
      </c>
      <c r="H134" s="7"/>
      <c r="I134" s="148"/>
      <c r="J134" s="149"/>
      <c r="K134" s="148"/>
      <c r="L134" s="148"/>
      <c r="M134" s="150"/>
      <c r="N134" s="7"/>
      <c r="O134" s="148"/>
      <c r="P134" s="149"/>
      <c r="Q134" s="148"/>
      <c r="R134" s="148"/>
      <c r="S134" s="151"/>
      <c r="T134" s="150"/>
      <c r="U134" s="9"/>
    </row>
    <row r="135" spans="1:21" s="10" customFormat="1" x14ac:dyDescent="0.2">
      <c r="A135" s="349"/>
      <c r="B135" s="7"/>
      <c r="C135" s="50">
        <f>'Distribúcia 24 URSO'!C135</f>
        <v>0</v>
      </c>
      <c r="D135" s="122">
        <v>15</v>
      </c>
      <c r="E135" s="145" t="s">
        <v>222</v>
      </c>
      <c r="F135" s="146"/>
      <c r="G135" s="147">
        <f t="shared" si="18"/>
        <v>0</v>
      </c>
      <c r="H135" s="7"/>
      <c r="I135" s="148"/>
      <c r="J135" s="149"/>
      <c r="K135" s="148"/>
      <c r="L135" s="148"/>
      <c r="M135" s="150"/>
      <c r="N135" s="7"/>
      <c r="O135" s="148"/>
      <c r="P135" s="149"/>
      <c r="Q135" s="148"/>
      <c r="R135" s="148"/>
      <c r="S135" s="151"/>
      <c r="T135" s="150"/>
      <c r="U135" s="9"/>
    </row>
    <row r="136" spans="1:21" s="10" customFormat="1" x14ac:dyDescent="0.2">
      <c r="A136" s="349"/>
      <c r="B136" s="7"/>
      <c r="C136" s="50">
        <f>'Distribúcia 24 URSO'!C136</f>
        <v>0</v>
      </c>
      <c r="D136" s="122">
        <v>16</v>
      </c>
      <c r="E136" s="145" t="s">
        <v>223</v>
      </c>
      <c r="F136" s="146"/>
      <c r="G136" s="147">
        <f t="shared" si="18"/>
        <v>0</v>
      </c>
      <c r="H136" s="7"/>
      <c r="I136" s="148"/>
      <c r="J136" s="149"/>
      <c r="K136" s="148"/>
      <c r="L136" s="148"/>
      <c r="M136" s="150"/>
      <c r="N136" s="7"/>
      <c r="O136" s="148"/>
      <c r="P136" s="149"/>
      <c r="Q136" s="148"/>
      <c r="R136" s="148"/>
      <c r="S136" s="151"/>
      <c r="T136" s="150"/>
      <c r="U136" s="9"/>
    </row>
    <row r="137" spans="1:21" s="10" customFormat="1" x14ac:dyDescent="0.2">
      <c r="A137" s="349"/>
      <c r="B137" s="7"/>
      <c r="C137" s="50">
        <f>'Distribúcia 24 URSO'!C137</f>
        <v>0</v>
      </c>
      <c r="D137" s="122">
        <v>17</v>
      </c>
      <c r="E137" s="145" t="s">
        <v>224</v>
      </c>
      <c r="F137" s="146"/>
      <c r="G137" s="147">
        <f t="shared" si="18"/>
        <v>0</v>
      </c>
      <c r="H137" s="7"/>
      <c r="I137" s="148"/>
      <c r="J137" s="149"/>
      <c r="K137" s="148"/>
      <c r="L137" s="148"/>
      <c r="M137" s="150"/>
      <c r="N137" s="7"/>
      <c r="O137" s="148"/>
      <c r="P137" s="149"/>
      <c r="Q137" s="148"/>
      <c r="R137" s="148"/>
      <c r="S137" s="151"/>
      <c r="T137" s="150"/>
      <c r="U137" s="9"/>
    </row>
    <row r="138" spans="1:21" s="10" customFormat="1" x14ac:dyDescent="0.2">
      <c r="A138" s="349"/>
      <c r="B138" s="7"/>
      <c r="C138" s="50">
        <f>'Distribúcia 24 URSO'!C138</f>
        <v>0</v>
      </c>
      <c r="D138" s="122">
        <v>18</v>
      </c>
      <c r="E138" s="145" t="s">
        <v>225</v>
      </c>
      <c r="F138" s="146"/>
      <c r="G138" s="147">
        <f t="shared" si="18"/>
        <v>0</v>
      </c>
      <c r="H138" s="7"/>
      <c r="I138" s="148"/>
      <c r="J138" s="149"/>
      <c r="K138" s="148"/>
      <c r="L138" s="148"/>
      <c r="M138" s="150"/>
      <c r="N138" s="7"/>
      <c r="O138" s="148"/>
      <c r="P138" s="149"/>
      <c r="Q138" s="148"/>
      <c r="R138" s="148"/>
      <c r="S138" s="151"/>
      <c r="T138" s="150"/>
      <c r="U138" s="9"/>
    </row>
    <row r="139" spans="1:21" s="10" customFormat="1" x14ac:dyDescent="0.2">
      <c r="A139" s="349"/>
      <c r="B139" s="7"/>
      <c r="C139" s="50">
        <f>'Distribúcia 24 URSO'!C139</f>
        <v>0</v>
      </c>
      <c r="D139" s="122">
        <v>19</v>
      </c>
      <c r="E139" s="145" t="s">
        <v>226</v>
      </c>
      <c r="F139" s="146"/>
      <c r="G139" s="147">
        <f t="shared" si="18"/>
        <v>0</v>
      </c>
      <c r="H139" s="7"/>
      <c r="I139" s="148"/>
      <c r="J139" s="149"/>
      <c r="K139" s="148"/>
      <c r="L139" s="148"/>
      <c r="M139" s="150"/>
      <c r="N139" s="7"/>
      <c r="O139" s="148"/>
      <c r="P139" s="149"/>
      <c r="Q139" s="148"/>
      <c r="R139" s="148"/>
      <c r="S139" s="151"/>
      <c r="T139" s="150"/>
      <c r="U139" s="9"/>
    </row>
    <row r="140" spans="1:21" s="10" customFormat="1" x14ac:dyDescent="0.2">
      <c r="A140" s="349"/>
      <c r="B140" s="7"/>
      <c r="C140" s="50">
        <f>'Distribúcia 24 URSO'!C140</f>
        <v>0</v>
      </c>
      <c r="D140" s="122">
        <v>20</v>
      </c>
      <c r="E140" s="145" t="s">
        <v>227</v>
      </c>
      <c r="F140" s="146"/>
      <c r="G140" s="147">
        <f t="shared" si="18"/>
        <v>0</v>
      </c>
      <c r="H140" s="7"/>
      <c r="I140" s="148"/>
      <c r="J140" s="149"/>
      <c r="K140" s="148"/>
      <c r="L140" s="148"/>
      <c r="M140" s="150"/>
      <c r="N140" s="7"/>
      <c r="O140" s="148"/>
      <c r="P140" s="149"/>
      <c r="Q140" s="148"/>
      <c r="R140" s="148"/>
      <c r="S140" s="151"/>
      <c r="T140" s="150"/>
      <c r="U140" s="9"/>
    </row>
    <row r="141" spans="1:21" s="10" customFormat="1" x14ac:dyDescent="0.2">
      <c r="A141" s="349"/>
      <c r="B141" s="7"/>
      <c r="C141" s="50">
        <f>'Distribúcia 24 URSO'!C141</f>
        <v>0</v>
      </c>
      <c r="D141" s="122">
        <v>21</v>
      </c>
      <c r="E141" s="145" t="s">
        <v>228</v>
      </c>
      <c r="F141" s="146"/>
      <c r="G141" s="147">
        <f t="shared" si="18"/>
        <v>0</v>
      </c>
      <c r="H141" s="7"/>
      <c r="I141" s="148"/>
      <c r="J141" s="149"/>
      <c r="K141" s="148"/>
      <c r="L141" s="148"/>
      <c r="M141" s="150"/>
      <c r="N141" s="7"/>
      <c r="O141" s="148"/>
      <c r="P141" s="149"/>
      <c r="Q141" s="148"/>
      <c r="R141" s="148"/>
      <c r="S141" s="151"/>
      <c r="T141" s="150"/>
      <c r="U141" s="9"/>
    </row>
    <row r="142" spans="1:21" s="10" customFormat="1" x14ac:dyDescent="0.2">
      <c r="A142" s="349"/>
      <c r="B142" s="7"/>
      <c r="C142" s="50">
        <f>'Distribúcia 24 URSO'!C142</f>
        <v>0</v>
      </c>
      <c r="D142" s="122">
        <v>22</v>
      </c>
      <c r="E142" s="145" t="s">
        <v>229</v>
      </c>
      <c r="F142" s="146"/>
      <c r="G142" s="147">
        <f t="shared" si="18"/>
        <v>0</v>
      </c>
      <c r="H142" s="7"/>
      <c r="I142" s="148"/>
      <c r="J142" s="149"/>
      <c r="K142" s="148"/>
      <c r="L142" s="148"/>
      <c r="M142" s="150"/>
      <c r="N142" s="7"/>
      <c r="O142" s="148"/>
      <c r="P142" s="149"/>
      <c r="Q142" s="148"/>
      <c r="R142" s="148"/>
      <c r="S142" s="151"/>
      <c r="T142" s="150"/>
      <c r="U142" s="9"/>
    </row>
    <row r="143" spans="1:21" s="10" customFormat="1" x14ac:dyDescent="0.2">
      <c r="A143" s="349"/>
      <c r="B143" s="7"/>
      <c r="C143" s="50">
        <f>'Distribúcia 24 URSO'!C143</f>
        <v>0</v>
      </c>
      <c r="D143" s="122">
        <v>23</v>
      </c>
      <c r="E143" s="145" t="s">
        <v>230</v>
      </c>
      <c r="F143" s="146"/>
      <c r="G143" s="147">
        <f t="shared" si="18"/>
        <v>0</v>
      </c>
      <c r="H143" s="7"/>
      <c r="I143" s="148"/>
      <c r="J143" s="149"/>
      <c r="K143" s="148"/>
      <c r="L143" s="148"/>
      <c r="M143" s="150"/>
      <c r="N143" s="7"/>
      <c r="O143" s="148"/>
      <c r="P143" s="149"/>
      <c r="Q143" s="148"/>
      <c r="R143" s="148"/>
      <c r="S143" s="151"/>
      <c r="T143" s="150"/>
      <c r="U143" s="9"/>
    </row>
    <row r="144" spans="1:21" s="10" customFormat="1" x14ac:dyDescent="0.2">
      <c r="A144" s="349"/>
      <c r="B144" s="7"/>
      <c r="C144" s="50">
        <f>'Distribúcia 24 URSO'!C144</f>
        <v>0</v>
      </c>
      <c r="D144" s="122">
        <v>24</v>
      </c>
      <c r="E144" s="145" t="s">
        <v>231</v>
      </c>
      <c r="F144" s="146"/>
      <c r="G144" s="147">
        <f t="shared" si="18"/>
        <v>0</v>
      </c>
      <c r="H144" s="7"/>
      <c r="I144" s="148"/>
      <c r="J144" s="149"/>
      <c r="K144" s="148"/>
      <c r="L144" s="148"/>
      <c r="M144" s="150"/>
      <c r="N144" s="7"/>
      <c r="O144" s="148"/>
      <c r="P144" s="149"/>
      <c r="Q144" s="148"/>
      <c r="R144" s="148"/>
      <c r="S144" s="151"/>
      <c r="T144" s="150"/>
      <c r="U144" s="9"/>
    </row>
    <row r="145" spans="1:37" s="10" customFormat="1" x14ac:dyDescent="0.2">
      <c r="A145" s="349"/>
      <c r="B145" s="7"/>
      <c r="C145" s="50">
        <f>'Distribúcia 24 URSO'!C145</f>
        <v>0</v>
      </c>
      <c r="D145" s="122">
        <v>25</v>
      </c>
      <c r="E145" s="145" t="s">
        <v>232</v>
      </c>
      <c r="F145" s="146"/>
      <c r="G145" s="147">
        <f t="shared" si="18"/>
        <v>0</v>
      </c>
      <c r="H145" s="7"/>
      <c r="I145" s="148"/>
      <c r="J145" s="149"/>
      <c r="K145" s="148"/>
      <c r="L145" s="148"/>
      <c r="M145" s="150"/>
      <c r="N145" s="7"/>
      <c r="O145" s="148"/>
      <c r="P145" s="149"/>
      <c r="Q145" s="148"/>
      <c r="R145" s="148"/>
      <c r="S145" s="151"/>
      <c r="T145" s="150"/>
      <c r="U145" s="9"/>
    </row>
    <row r="146" spans="1:37" s="10" customFormat="1" x14ac:dyDescent="0.2">
      <c r="A146" s="349"/>
      <c r="B146" s="7"/>
      <c r="C146" s="50">
        <f>'Distribúcia 24 URSO'!C146</f>
        <v>0</v>
      </c>
      <c r="D146" s="122">
        <v>26</v>
      </c>
      <c r="E146" s="145" t="s">
        <v>233</v>
      </c>
      <c r="F146" s="146"/>
      <c r="G146" s="147">
        <f t="shared" si="18"/>
        <v>0</v>
      </c>
      <c r="H146" s="7"/>
      <c r="I146" s="148"/>
      <c r="J146" s="149"/>
      <c r="K146" s="148"/>
      <c r="L146" s="148"/>
      <c r="M146" s="150"/>
      <c r="N146" s="7"/>
      <c r="O146" s="148"/>
      <c r="P146" s="149"/>
      <c r="Q146" s="148"/>
      <c r="R146" s="148"/>
      <c r="S146" s="151"/>
      <c r="T146" s="150"/>
      <c r="U146" s="9"/>
    </row>
    <row r="147" spans="1:37" s="10" customFormat="1" x14ac:dyDescent="0.2">
      <c r="A147" s="349"/>
      <c r="B147" s="7"/>
      <c r="C147" s="50">
        <f>'Distribúcia 24 URSO'!C147</f>
        <v>0</v>
      </c>
      <c r="D147" s="122" t="s">
        <v>234</v>
      </c>
      <c r="E147" s="145" t="s">
        <v>235</v>
      </c>
      <c r="F147" s="146"/>
      <c r="G147" s="147">
        <f t="shared" si="18"/>
        <v>0</v>
      </c>
      <c r="H147" s="7"/>
      <c r="I147" s="148"/>
      <c r="J147" s="148"/>
      <c r="K147" s="148"/>
      <c r="L147" s="148"/>
      <c r="M147" s="150"/>
      <c r="N147" s="7"/>
      <c r="O147" s="148"/>
      <c r="P147" s="148"/>
      <c r="Q147" s="148"/>
      <c r="R147" s="148"/>
      <c r="S147" s="151"/>
      <c r="T147" s="150"/>
      <c r="U147" s="9"/>
    </row>
    <row r="148" spans="1:37" s="10" customFormat="1" x14ac:dyDescent="0.2">
      <c r="A148" s="349"/>
      <c r="B148" s="7"/>
      <c r="C148" s="50">
        <f>'Distribúcia 24 URSO'!C148</f>
        <v>0</v>
      </c>
      <c r="D148" s="122" t="s">
        <v>236</v>
      </c>
      <c r="E148" s="145" t="s">
        <v>237</v>
      </c>
      <c r="F148" s="146"/>
      <c r="G148" s="147">
        <f t="shared" si="18"/>
        <v>0</v>
      </c>
      <c r="H148" s="7"/>
      <c r="I148" s="148"/>
      <c r="J148" s="148"/>
      <c r="K148" s="148"/>
      <c r="L148" s="148"/>
      <c r="M148" s="150"/>
      <c r="N148" s="7"/>
      <c r="O148" s="148"/>
      <c r="P148" s="148"/>
      <c r="Q148" s="148"/>
      <c r="R148" s="148"/>
      <c r="S148" s="151"/>
      <c r="T148" s="150"/>
      <c r="U148" s="9"/>
    </row>
    <row r="149" spans="1:37" s="10" customFormat="1" ht="15" customHeight="1" thickBot="1" x14ac:dyDescent="0.25">
      <c r="A149" s="349"/>
      <c r="B149" s="7"/>
      <c r="C149" s="50">
        <f>'Distribúcia 24 URSO'!C149</f>
        <v>0</v>
      </c>
      <c r="D149" s="122" t="s">
        <v>238</v>
      </c>
      <c r="E149" s="145" t="s">
        <v>239</v>
      </c>
      <c r="F149" s="146"/>
      <c r="G149" s="147">
        <f t="shared" si="18"/>
        <v>0</v>
      </c>
      <c r="H149" s="7"/>
      <c r="I149" s="148"/>
      <c r="J149" s="148"/>
      <c r="K149" s="148"/>
      <c r="L149" s="148"/>
      <c r="M149" s="150"/>
      <c r="N149" s="7"/>
      <c r="O149" s="148"/>
      <c r="P149" s="148"/>
      <c r="Q149" s="148"/>
      <c r="R149" s="148"/>
      <c r="S149" s="151"/>
      <c r="T149" s="150"/>
      <c r="U149" s="9"/>
    </row>
    <row r="150" spans="1:37" ht="14.25" thickTop="1" thickBot="1" x14ac:dyDescent="0.25">
      <c r="A150" s="350"/>
      <c r="B150" s="68"/>
      <c r="C150" s="118">
        <f>SUM(C129:C149)</f>
        <v>0</v>
      </c>
      <c r="D150" s="192"/>
      <c r="E150" s="192"/>
      <c r="F150" s="118"/>
      <c r="G150" s="166">
        <f>SUM(G129:G149)</f>
        <v>0</v>
      </c>
      <c r="H150" s="7"/>
      <c r="I150" s="65"/>
      <c r="J150" s="193"/>
      <c r="K150" s="193"/>
      <c r="L150" s="152"/>
      <c r="M150" s="152"/>
      <c r="N150" s="7"/>
      <c r="O150" s="65"/>
      <c r="P150" s="193"/>
      <c r="Q150" s="193"/>
      <c r="R150" s="153"/>
      <c r="S150" s="152"/>
      <c r="T150" s="152"/>
      <c r="U150" s="9"/>
    </row>
    <row r="151" spans="1:37" ht="13.5" thickBot="1" x14ac:dyDescent="0.25">
      <c r="A151" s="348" t="s">
        <v>240</v>
      </c>
      <c r="B151" s="22"/>
      <c r="C151" s="7"/>
      <c r="D151" s="7"/>
      <c r="E151" s="7"/>
      <c r="F151" s="7"/>
      <c r="G151" s="7"/>
      <c r="H151" s="22"/>
      <c r="I151" s="71"/>
      <c r="J151" s="71"/>
      <c r="K151" s="71"/>
      <c r="L151" s="71"/>
      <c r="M151" s="71"/>
      <c r="N151" s="22"/>
      <c r="O151" s="22"/>
      <c r="P151" s="22"/>
      <c r="Q151" s="22"/>
      <c r="R151" s="22"/>
      <c r="S151" s="22"/>
      <c r="T151" s="22"/>
      <c r="U151" s="23"/>
    </row>
    <row r="152" spans="1:37" x14ac:dyDescent="0.2">
      <c r="A152" s="349"/>
      <c r="B152" s="7"/>
      <c r="C152" s="351" t="s">
        <v>241</v>
      </c>
      <c r="D152" s="352"/>
      <c r="E152" s="352"/>
      <c r="F152" s="352"/>
      <c r="G152" s="353"/>
      <c r="H152" s="7"/>
      <c r="I152" s="351" t="s">
        <v>241</v>
      </c>
      <c r="J152" s="352"/>
      <c r="K152" s="352"/>
      <c r="L152" s="352"/>
      <c r="M152" s="353"/>
      <c r="N152" s="7"/>
      <c r="O152" s="7"/>
      <c r="P152" s="7"/>
      <c r="Q152" s="7"/>
      <c r="R152" s="7"/>
      <c r="S152" s="7"/>
      <c r="T152" s="7"/>
      <c r="U152" s="9"/>
    </row>
    <row r="153" spans="1:37" ht="26.25" thickBot="1" x14ac:dyDescent="0.25">
      <c r="A153" s="349"/>
      <c r="B153" s="7"/>
      <c r="C153" s="154" t="s">
        <v>18</v>
      </c>
      <c r="D153" s="155" t="s">
        <v>16</v>
      </c>
      <c r="E153" s="155" t="s">
        <v>6</v>
      </c>
      <c r="F153" s="155" t="s">
        <v>242</v>
      </c>
      <c r="G153" s="156" t="s">
        <v>8</v>
      </c>
      <c r="H153" s="7"/>
      <c r="I153" s="154" t="s">
        <v>243</v>
      </c>
      <c r="J153" s="155" t="s">
        <v>16</v>
      </c>
      <c r="K153" s="155" t="s">
        <v>6</v>
      </c>
      <c r="L153" s="155" t="s">
        <v>242</v>
      </c>
      <c r="M153" s="156" t="s">
        <v>8</v>
      </c>
      <c r="N153" s="7"/>
      <c r="O153" s="7"/>
      <c r="P153" s="7"/>
      <c r="Q153" s="7"/>
      <c r="R153" s="7"/>
      <c r="S153" s="7"/>
      <c r="T153" s="7"/>
      <c r="U153" s="9"/>
    </row>
    <row r="154" spans="1:37" ht="13.5" thickBot="1" x14ac:dyDescent="0.25">
      <c r="A154" s="349"/>
      <c r="B154" s="7"/>
      <c r="C154" s="157">
        <f>'Distribúcia 24 URSO'!C154</f>
        <v>0</v>
      </c>
      <c r="D154" s="157" t="str">
        <f>'Distribúcia 24 URSO'!D154</f>
        <v>M7</v>
      </c>
      <c r="E154" s="157">
        <f>'Distribúcia 24 URSO'!E154</f>
        <v>0</v>
      </c>
      <c r="F154" s="274">
        <f>F24</f>
        <v>0</v>
      </c>
      <c r="G154" s="168">
        <f>ROUND(F154*C154,6)</f>
        <v>0</v>
      </c>
      <c r="H154" s="7"/>
      <c r="I154" s="157">
        <f>'Distribúcia 24 URSO'!I154</f>
        <v>0</v>
      </c>
      <c r="J154" s="157">
        <f>'Distribúcia 24 URSO'!J154</f>
        <v>0</v>
      </c>
      <c r="K154" s="158"/>
      <c r="L154" s="275">
        <f>F102</f>
        <v>0</v>
      </c>
      <c r="M154" s="168">
        <f>L154*I154</f>
        <v>0</v>
      </c>
      <c r="N154" s="7"/>
      <c r="O154" s="390" t="s">
        <v>284</v>
      </c>
      <c r="P154" s="391"/>
      <c r="Q154" s="391"/>
      <c r="R154" s="391"/>
      <c r="S154" s="391"/>
      <c r="T154" s="169">
        <f>(T125+M154+G154+G150+G125+M125+G97+M97+S97+AP97+T50+M50+G50+G5+M5+T5+SUM('prekroc DMAX'!T:T)+SUM('prekroc CYC'!Q:Q)+SUM('korekcna Dmax'!V:V)+SUM('korekcna distr'!L:L))+SUM('vyrovnaný odber'!U:U)+SUM('korekcna CYC'!Q:Q)+SUM(prekroc_entry!K:K)</f>
        <v>0</v>
      </c>
      <c r="U154" s="9"/>
    </row>
    <row r="155" spans="1:37" s="10" customFormat="1" ht="13.5" thickBot="1" x14ac:dyDescent="0.25">
      <c r="A155" s="350"/>
      <c r="B155" s="68"/>
      <c r="C155" s="157"/>
      <c r="D155" s="157"/>
      <c r="E155" s="157"/>
      <c r="F155" s="274"/>
      <c r="G155" s="168"/>
      <c r="H155" s="68"/>
      <c r="I155" s="68"/>
      <c r="J155" s="68"/>
      <c r="K155" s="68"/>
      <c r="L155" s="68"/>
      <c r="M155" s="68"/>
      <c r="N155" s="68"/>
      <c r="O155" s="392" t="s">
        <v>282</v>
      </c>
      <c r="P155" s="393"/>
      <c r="Q155" s="393"/>
      <c r="R155" s="393"/>
      <c r="S155" s="393"/>
      <c r="T155" s="195">
        <f>C97/1000</f>
        <v>0</v>
      </c>
      <c r="U155" s="159"/>
      <c r="AK155" s="6"/>
    </row>
    <row r="156" spans="1:37" x14ac:dyDescent="0.2">
      <c r="C156" s="279"/>
      <c r="D156" s="45"/>
      <c r="E156" s="45"/>
      <c r="F156" s="280"/>
      <c r="G156" s="281"/>
      <c r="O156" s="392" t="s">
        <v>283</v>
      </c>
      <c r="P156" s="393"/>
      <c r="Q156" s="393"/>
      <c r="R156" s="393"/>
      <c r="S156" s="393"/>
      <c r="T156" s="170" t="e">
        <f>T154/T155</f>
        <v>#DIV/0!</v>
      </c>
    </row>
  </sheetData>
  <sheetProtection algorithmName="SHA-512" hashValue="EzmOLkDyXuwsmfPe9gaWEYhP5LGyhmmDdHDZG8NzSH95nds75EpfHAfrsYB7MLEA2Hj7ANSMFdYIZ5AA0m/RRA==" saltValue="CwEv7uly5RoQ//SiYFQU1g==" spinCount="100000" sheet="1" objects="1" scenarios="1"/>
  <mergeCells count="55">
    <mergeCell ref="O156:S156"/>
    <mergeCell ref="C127:G127"/>
    <mergeCell ref="I127:M127"/>
    <mergeCell ref="O127:T127"/>
    <mergeCell ref="A151:A155"/>
    <mergeCell ref="C152:G152"/>
    <mergeCell ref="I152:M152"/>
    <mergeCell ref="O154:S154"/>
    <mergeCell ref="O155:S155"/>
    <mergeCell ref="W81:AB81"/>
    <mergeCell ref="AE81:AJ81"/>
    <mergeCell ref="A99:A150"/>
    <mergeCell ref="C100:G100"/>
    <mergeCell ref="I100:M100"/>
    <mergeCell ref="O100:T100"/>
    <mergeCell ref="O101:P101"/>
    <mergeCell ref="O125:P125"/>
    <mergeCell ref="A52:A98"/>
    <mergeCell ref="C53:G53"/>
    <mergeCell ref="I53:M53"/>
    <mergeCell ref="O53:S53"/>
    <mergeCell ref="W65:AB65"/>
    <mergeCell ref="AE65:AJ65"/>
    <mergeCell ref="W66:W67"/>
    <mergeCell ref="X66:X67"/>
    <mergeCell ref="AJ66:AJ67"/>
    <mergeCell ref="AR8:AW8"/>
    <mergeCell ref="AY8:BE8"/>
    <mergeCell ref="O9:P9"/>
    <mergeCell ref="O50:P50"/>
    <mergeCell ref="AE53:AJ53"/>
    <mergeCell ref="AL53:AP53"/>
    <mergeCell ref="W53:AB53"/>
    <mergeCell ref="AA66:AA67"/>
    <mergeCell ref="AB66:AB67"/>
    <mergeCell ref="AE66:AE67"/>
    <mergeCell ref="AF66:AF67"/>
    <mergeCell ref="AI66:AI67"/>
    <mergeCell ref="A7:A51"/>
    <mergeCell ref="C8:G8"/>
    <mergeCell ref="I8:M8"/>
    <mergeCell ref="O8:T8"/>
    <mergeCell ref="AL8:AP8"/>
    <mergeCell ref="C1:F1"/>
    <mergeCell ref="O1:S1"/>
    <mergeCell ref="A2:A6"/>
    <mergeCell ref="C3:G3"/>
    <mergeCell ref="I3:M3"/>
    <mergeCell ref="O3:T3"/>
    <mergeCell ref="C4:D4"/>
    <mergeCell ref="I4:J4"/>
    <mergeCell ref="O4:Q4"/>
    <mergeCell ref="C5:D5"/>
    <mergeCell ref="I5:J5"/>
    <mergeCell ref="O5:Q5"/>
  </mergeCells>
  <printOptions horizontalCentered="1" verticalCentered="1"/>
  <pageMargins left="0.27559055118110237" right="0.27559055118110237" top="0.39370078740157483" bottom="0.39370078740157483" header="0.19685039370078741" footer="0.19685039370078741"/>
  <pageSetup paperSize="9" scale="45" orientation="landscape" r:id="rId1"/>
  <headerFooter>
    <oddHeader>&amp;LPríloha č.1 - výpočet ceny za prístup a distribúciu&amp;RSPP - distribúcia, a.s.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89"/>
  <sheetViews>
    <sheetView workbookViewId="0">
      <selection activeCell="A2" sqref="A2"/>
    </sheetView>
  </sheetViews>
  <sheetFormatPr defaultRowHeight="12.75" x14ac:dyDescent="0.2"/>
  <cols>
    <col min="1" max="1" width="22.5703125" style="10" bestFit="1" customWidth="1"/>
    <col min="2" max="2" width="10" style="10" bestFit="1" customWidth="1"/>
    <col min="3" max="3" width="18.140625" style="10" bestFit="1" customWidth="1"/>
    <col min="4" max="4" width="14.42578125" style="10" bestFit="1" customWidth="1"/>
    <col min="5" max="5" width="10.140625" style="205" bestFit="1" customWidth="1"/>
    <col min="6" max="6" width="8.5703125" style="10" bestFit="1" customWidth="1"/>
    <col min="7" max="7" width="13.140625" style="10" bestFit="1" customWidth="1"/>
    <col min="8" max="8" width="9.140625" style="206" bestFit="1" customWidth="1"/>
    <col min="9" max="9" width="19.42578125" style="10" bestFit="1" customWidth="1"/>
    <col min="10" max="10" width="20.42578125" style="10" bestFit="1" customWidth="1"/>
    <col min="11" max="11" width="21.42578125" style="10" bestFit="1" customWidth="1"/>
    <col min="12" max="13" width="12" style="10" bestFit="1" customWidth="1"/>
    <col min="14" max="14" width="12.5703125" style="10" bestFit="1" customWidth="1"/>
    <col min="15" max="15" width="31.42578125" style="10" bestFit="1" customWidth="1"/>
    <col min="16" max="16" width="32.42578125" style="10" bestFit="1" customWidth="1"/>
    <col min="17" max="17" width="19.5703125" style="207" bestFit="1" customWidth="1"/>
    <col min="18" max="18" width="31.42578125" style="10" bestFit="1" customWidth="1"/>
    <col min="19" max="19" width="32.42578125" style="10" bestFit="1" customWidth="1"/>
    <col min="20" max="20" width="19.5703125" style="10" bestFit="1" customWidth="1"/>
    <col min="21" max="21" width="31.42578125" style="10" bestFit="1" customWidth="1"/>
    <col min="22" max="22" width="32.42578125" style="10" bestFit="1" customWidth="1"/>
    <col min="23" max="23" width="19.5703125" style="10" bestFit="1" customWidth="1"/>
    <col min="24" max="24" width="12.140625" style="10" bestFit="1" customWidth="1"/>
    <col min="25" max="25" width="13.140625" bestFit="1" customWidth="1"/>
    <col min="26" max="26" width="11.5703125" style="302" bestFit="1" customWidth="1"/>
  </cols>
  <sheetData>
    <row r="1" spans="1:25" x14ac:dyDescent="0.2">
      <c r="A1" s="160" t="s">
        <v>246</v>
      </c>
      <c r="B1" s="160" t="s">
        <v>247</v>
      </c>
      <c r="C1" s="160" t="s">
        <v>248</v>
      </c>
      <c r="D1" s="160" t="s">
        <v>249</v>
      </c>
      <c r="E1" s="160" t="s">
        <v>250</v>
      </c>
      <c r="F1" s="160" t="s">
        <v>16</v>
      </c>
      <c r="G1" s="160" t="s">
        <v>251</v>
      </c>
      <c r="H1" s="201" t="s">
        <v>252</v>
      </c>
      <c r="I1" s="160" t="s">
        <v>253</v>
      </c>
      <c r="J1" s="160" t="s">
        <v>254</v>
      </c>
      <c r="K1" s="160" t="s">
        <v>255</v>
      </c>
      <c r="L1" s="160" t="s">
        <v>256</v>
      </c>
      <c r="M1" s="160" t="s">
        <v>257</v>
      </c>
      <c r="N1" s="160" t="s">
        <v>258</v>
      </c>
      <c r="O1" s="213" t="s">
        <v>259</v>
      </c>
      <c r="P1" s="213" t="s">
        <v>260</v>
      </c>
      <c r="Q1" s="214" t="s">
        <v>261</v>
      </c>
      <c r="R1" s="215" t="s">
        <v>377</v>
      </c>
      <c r="S1" s="215" t="s">
        <v>378</v>
      </c>
      <c r="T1" s="216" t="s">
        <v>379</v>
      </c>
      <c r="U1" s="217" t="s">
        <v>380</v>
      </c>
      <c r="V1" s="217" t="s">
        <v>381</v>
      </c>
      <c r="W1" s="218" t="s">
        <v>382</v>
      </c>
      <c r="X1"/>
    </row>
    <row r="2" spans="1:25" x14ac:dyDescent="0.2">
      <c r="A2"/>
      <c r="B2"/>
      <c r="C2"/>
      <c r="D2"/>
      <c r="E2" s="161"/>
      <c r="F2"/>
      <c r="G2"/>
      <c r="H2" s="202"/>
      <c r="I2"/>
      <c r="J2"/>
      <c r="K2"/>
      <c r="L2"/>
      <c r="M2"/>
      <c r="N2"/>
      <c r="O2" s="198"/>
      <c r="P2" s="198"/>
      <c r="Q2" s="199"/>
      <c r="R2" s="203"/>
      <c r="S2" s="203"/>
      <c r="T2" s="203"/>
      <c r="U2" s="204"/>
      <c r="V2" s="204"/>
      <c r="W2" s="204"/>
      <c r="X2" s="165"/>
      <c r="Y2" s="165"/>
    </row>
    <row r="3" spans="1:25" x14ac:dyDescent="0.2">
      <c r="A3"/>
      <c r="B3"/>
      <c r="C3"/>
      <c r="D3"/>
      <c r="E3" s="161"/>
      <c r="F3"/>
      <c r="G3"/>
      <c r="H3" s="202"/>
      <c r="I3"/>
      <c r="J3"/>
      <c r="K3"/>
      <c r="L3"/>
      <c r="M3"/>
      <c r="N3"/>
      <c r="O3" s="198"/>
      <c r="P3" s="198"/>
      <c r="Q3" s="199"/>
      <c r="R3" s="203"/>
      <c r="S3" s="203"/>
      <c r="T3" s="203"/>
      <c r="U3" s="204"/>
      <c r="V3" s="204"/>
      <c r="W3" s="204"/>
      <c r="X3" s="165"/>
      <c r="Y3" s="165"/>
    </row>
    <row r="4" spans="1:25" x14ac:dyDescent="0.2">
      <c r="A4"/>
      <c r="B4"/>
      <c r="C4"/>
      <c r="D4"/>
      <c r="E4" s="161"/>
      <c r="F4"/>
      <c r="G4"/>
      <c r="H4" s="202"/>
      <c r="I4"/>
      <c r="J4"/>
      <c r="K4"/>
      <c r="L4"/>
      <c r="M4"/>
      <c r="N4"/>
      <c r="O4" s="198"/>
      <c r="P4" s="198"/>
      <c r="Q4" s="199"/>
      <c r="R4" s="203"/>
      <c r="S4" s="203"/>
      <c r="T4" s="203"/>
      <c r="U4" s="204"/>
      <c r="V4" s="204"/>
      <c r="W4" s="204"/>
      <c r="X4" s="165"/>
      <c r="Y4" s="165"/>
    </row>
    <row r="5" spans="1:25" x14ac:dyDescent="0.2">
      <c r="A5"/>
      <c r="B5"/>
      <c r="C5"/>
      <c r="D5"/>
      <c r="E5" s="161"/>
      <c r="F5"/>
      <c r="G5"/>
      <c r="H5" s="202"/>
      <c r="I5"/>
      <c r="J5"/>
      <c r="K5"/>
      <c r="L5"/>
      <c r="M5"/>
      <c r="N5"/>
      <c r="O5" s="198"/>
      <c r="P5" s="198"/>
      <c r="Q5" s="199"/>
      <c r="R5" s="203"/>
      <c r="S5" s="203"/>
      <c r="T5" s="203"/>
      <c r="U5" s="204"/>
      <c r="V5" s="204"/>
      <c r="W5" s="204"/>
      <c r="X5" s="165"/>
      <c r="Y5" s="165"/>
    </row>
    <row r="6" spans="1:25" x14ac:dyDescent="0.2">
      <c r="A6"/>
      <c r="B6"/>
      <c r="C6"/>
      <c r="D6"/>
      <c r="E6" s="161"/>
      <c r="F6"/>
      <c r="G6"/>
      <c r="H6" s="202"/>
      <c r="I6"/>
      <c r="J6"/>
      <c r="K6"/>
      <c r="L6"/>
      <c r="M6"/>
      <c r="N6"/>
      <c r="O6" s="198"/>
      <c r="P6" s="198"/>
      <c r="Q6" s="199"/>
      <c r="R6" s="203"/>
      <c r="S6" s="203"/>
      <c r="T6" s="203"/>
      <c r="U6" s="204"/>
      <c r="V6" s="204"/>
      <c r="W6" s="204"/>
      <c r="X6" s="165"/>
      <c r="Y6" s="165"/>
    </row>
    <row r="7" spans="1:25" x14ac:dyDescent="0.2">
      <c r="A7"/>
      <c r="B7"/>
      <c r="C7"/>
      <c r="D7"/>
      <c r="E7" s="161"/>
      <c r="F7"/>
      <c r="G7"/>
      <c r="H7" s="202"/>
      <c r="I7"/>
      <c r="J7"/>
      <c r="K7"/>
      <c r="L7"/>
      <c r="M7"/>
      <c r="N7"/>
      <c r="O7" s="198"/>
      <c r="P7" s="198"/>
      <c r="Q7" s="199"/>
      <c r="R7" s="203"/>
      <c r="S7" s="203"/>
      <c r="T7" s="203"/>
      <c r="U7" s="204"/>
      <c r="V7" s="204"/>
      <c r="W7" s="204"/>
      <c r="X7" s="165"/>
      <c r="Y7" s="165"/>
    </row>
    <row r="8" spans="1:25" x14ac:dyDescent="0.2">
      <c r="A8"/>
      <c r="B8"/>
      <c r="C8"/>
      <c r="D8"/>
      <c r="E8" s="161"/>
      <c r="F8"/>
      <c r="G8"/>
      <c r="H8" s="202"/>
      <c r="I8"/>
      <c r="J8"/>
      <c r="K8"/>
      <c r="L8"/>
      <c r="M8"/>
      <c r="N8"/>
      <c r="O8" s="198"/>
      <c r="P8" s="198"/>
      <c r="Q8" s="199"/>
      <c r="R8" s="203"/>
      <c r="S8" s="203"/>
      <c r="T8" s="203"/>
      <c r="U8" s="204"/>
      <c r="V8" s="204"/>
      <c r="W8" s="204"/>
      <c r="X8" s="165"/>
      <c r="Y8" s="165"/>
    </row>
    <row r="9" spans="1:25" x14ac:dyDescent="0.2">
      <c r="A9"/>
      <c r="B9"/>
      <c r="C9"/>
      <c r="D9"/>
      <c r="E9" s="161"/>
      <c r="F9"/>
      <c r="G9"/>
      <c r="H9" s="202"/>
      <c r="I9"/>
      <c r="J9"/>
      <c r="K9"/>
      <c r="L9"/>
      <c r="M9"/>
      <c r="N9"/>
      <c r="O9" s="198"/>
      <c r="P9" s="198"/>
      <c r="Q9" s="199"/>
      <c r="R9" s="203"/>
      <c r="S9" s="203"/>
      <c r="T9" s="203"/>
      <c r="U9" s="204"/>
      <c r="V9" s="204"/>
      <c r="W9" s="204"/>
      <c r="X9" s="165"/>
      <c r="Y9" s="165"/>
    </row>
    <row r="10" spans="1:25" x14ac:dyDescent="0.2">
      <c r="A10"/>
      <c r="B10"/>
      <c r="C10"/>
      <c r="D10"/>
      <c r="E10" s="161"/>
      <c r="F10"/>
      <c r="G10"/>
      <c r="H10" s="202"/>
      <c r="I10"/>
      <c r="J10"/>
      <c r="K10"/>
      <c r="L10"/>
      <c r="M10"/>
      <c r="N10"/>
      <c r="O10" s="198"/>
      <c r="P10" s="198"/>
      <c r="Q10" s="199"/>
      <c r="R10" s="203"/>
      <c r="S10" s="203"/>
      <c r="T10" s="203"/>
      <c r="U10" s="204"/>
      <c r="V10" s="204"/>
      <c r="W10" s="204"/>
      <c r="X10" s="165"/>
      <c r="Y10" s="165"/>
    </row>
    <row r="11" spans="1:25" x14ac:dyDescent="0.2">
      <c r="A11"/>
      <c r="B11"/>
      <c r="C11"/>
      <c r="D11"/>
      <c r="E11" s="161"/>
      <c r="F11"/>
      <c r="G11"/>
      <c r="H11" s="202"/>
      <c r="I11"/>
      <c r="J11"/>
      <c r="K11"/>
      <c r="L11"/>
      <c r="M11"/>
      <c r="N11"/>
      <c r="O11" s="198"/>
      <c r="P11" s="198"/>
      <c r="Q11" s="199"/>
      <c r="R11" s="203"/>
      <c r="S11" s="203"/>
      <c r="T11" s="203"/>
      <c r="U11" s="204"/>
      <c r="V11" s="204"/>
      <c r="W11" s="204"/>
      <c r="X11" s="165"/>
      <c r="Y11" s="165"/>
    </row>
    <row r="12" spans="1:25" x14ac:dyDescent="0.2">
      <c r="A12"/>
      <c r="B12"/>
      <c r="C12"/>
      <c r="D12"/>
      <c r="E12" s="161"/>
      <c r="F12"/>
      <c r="G12"/>
      <c r="H12" s="202"/>
      <c r="I12"/>
      <c r="J12"/>
      <c r="K12"/>
      <c r="L12"/>
      <c r="M12"/>
      <c r="N12"/>
      <c r="O12" s="198"/>
      <c r="P12" s="198"/>
      <c r="Q12" s="199"/>
      <c r="R12" s="203"/>
      <c r="S12" s="203"/>
      <c r="T12" s="203"/>
      <c r="U12" s="204"/>
      <c r="V12" s="204"/>
      <c r="W12" s="204"/>
      <c r="X12" s="165"/>
      <c r="Y12" s="165"/>
    </row>
    <row r="13" spans="1:25" x14ac:dyDescent="0.2">
      <c r="A13"/>
      <c r="B13"/>
      <c r="C13"/>
      <c r="D13"/>
      <c r="E13" s="161"/>
      <c r="F13"/>
      <c r="G13"/>
      <c r="H13" s="202"/>
      <c r="I13"/>
      <c r="J13"/>
      <c r="K13"/>
      <c r="L13"/>
      <c r="M13"/>
      <c r="N13"/>
      <c r="O13" s="198"/>
      <c r="P13" s="198"/>
      <c r="Q13" s="199"/>
      <c r="R13" s="203"/>
      <c r="S13" s="203"/>
      <c r="T13" s="203"/>
      <c r="U13" s="204"/>
      <c r="V13" s="204"/>
      <c r="W13" s="204"/>
      <c r="X13" s="165"/>
      <c r="Y13" s="165"/>
    </row>
    <row r="14" spans="1:25" x14ac:dyDescent="0.2">
      <c r="A14"/>
      <c r="B14"/>
      <c r="C14"/>
      <c r="D14"/>
      <c r="E14" s="161"/>
      <c r="F14"/>
      <c r="G14"/>
      <c r="H14" s="202"/>
      <c r="I14"/>
      <c r="J14"/>
      <c r="K14"/>
      <c r="L14"/>
      <c r="M14"/>
      <c r="N14"/>
      <c r="O14" s="198"/>
      <c r="P14" s="198"/>
      <c r="Q14" s="199"/>
      <c r="R14" s="203"/>
      <c r="S14" s="203"/>
      <c r="T14" s="203"/>
      <c r="U14" s="204"/>
      <c r="V14" s="204"/>
      <c r="W14" s="204"/>
      <c r="X14" s="165"/>
      <c r="Y14" s="165"/>
    </row>
    <row r="15" spans="1:25" x14ac:dyDescent="0.2">
      <c r="A15"/>
      <c r="B15"/>
      <c r="C15"/>
      <c r="D15"/>
      <c r="E15" s="161"/>
      <c r="F15"/>
      <c r="G15"/>
      <c r="H15" s="202"/>
      <c r="I15"/>
      <c r="J15"/>
      <c r="K15"/>
      <c r="L15"/>
      <c r="M15"/>
      <c r="N15"/>
      <c r="O15" s="198"/>
      <c r="P15" s="198"/>
      <c r="Q15" s="199"/>
      <c r="R15" s="203"/>
      <c r="S15" s="203"/>
      <c r="T15" s="203"/>
      <c r="U15" s="204"/>
      <c r="V15" s="204"/>
      <c r="W15" s="204"/>
      <c r="X15" s="165"/>
      <c r="Y15" s="165"/>
    </row>
    <row r="16" spans="1:25" x14ac:dyDescent="0.2">
      <c r="A16"/>
      <c r="B16"/>
      <c r="C16"/>
      <c r="D16"/>
      <c r="E16" s="161"/>
      <c r="F16"/>
      <c r="G16"/>
      <c r="H16" s="202"/>
      <c r="I16"/>
      <c r="J16"/>
      <c r="K16"/>
      <c r="L16"/>
      <c r="M16"/>
      <c r="N16"/>
      <c r="O16" s="198"/>
      <c r="P16" s="198"/>
      <c r="Q16" s="199"/>
      <c r="R16" s="203"/>
      <c r="S16" s="203"/>
      <c r="T16" s="203"/>
      <c r="U16" s="204"/>
      <c r="V16" s="204"/>
      <c r="W16" s="204"/>
      <c r="X16" s="165"/>
      <c r="Y16" s="165"/>
    </row>
    <row r="17" spans="1:25" x14ac:dyDescent="0.2">
      <c r="A17"/>
      <c r="B17"/>
      <c r="C17"/>
      <c r="D17"/>
      <c r="E17" s="161"/>
      <c r="F17"/>
      <c r="G17"/>
      <c r="H17" s="202"/>
      <c r="I17"/>
      <c r="J17"/>
      <c r="K17"/>
      <c r="L17"/>
      <c r="M17"/>
      <c r="N17"/>
      <c r="O17" s="198"/>
      <c r="P17" s="198"/>
      <c r="Q17" s="199"/>
      <c r="R17" s="203"/>
      <c r="S17" s="203"/>
      <c r="T17" s="203"/>
      <c r="U17" s="204"/>
      <c r="V17" s="204"/>
      <c r="W17" s="204"/>
      <c r="X17" s="165"/>
      <c r="Y17" s="165"/>
    </row>
    <row r="18" spans="1:25" x14ac:dyDescent="0.2">
      <c r="A18"/>
      <c r="B18"/>
      <c r="C18"/>
      <c r="D18"/>
      <c r="E18" s="161"/>
      <c r="F18"/>
      <c r="G18"/>
      <c r="H18" s="202"/>
      <c r="I18"/>
      <c r="J18"/>
      <c r="K18"/>
      <c r="L18"/>
      <c r="M18"/>
      <c r="N18"/>
      <c r="O18" s="198"/>
      <c r="P18" s="198"/>
      <c r="Q18" s="199"/>
      <c r="R18" s="203"/>
      <c r="S18" s="203"/>
      <c r="T18" s="203"/>
      <c r="U18" s="204"/>
      <c r="V18" s="204"/>
      <c r="W18" s="204"/>
      <c r="X18" s="165"/>
      <c r="Y18" s="165"/>
    </row>
    <row r="19" spans="1:25" x14ac:dyDescent="0.2">
      <c r="A19"/>
      <c r="B19"/>
      <c r="C19"/>
      <c r="D19"/>
      <c r="E19" s="161"/>
      <c r="F19"/>
      <c r="G19"/>
      <c r="H19" s="202"/>
      <c r="I19"/>
      <c r="J19"/>
      <c r="K19"/>
      <c r="L19"/>
      <c r="M19"/>
      <c r="N19"/>
      <c r="O19" s="198"/>
      <c r="P19" s="198"/>
      <c r="Q19" s="199"/>
      <c r="R19" s="203"/>
      <c r="S19" s="203"/>
      <c r="T19" s="203"/>
      <c r="U19" s="204"/>
      <c r="V19" s="204"/>
      <c r="W19" s="204"/>
      <c r="X19" s="165"/>
      <c r="Y19" s="165"/>
    </row>
    <row r="20" spans="1:25" x14ac:dyDescent="0.2">
      <c r="A20"/>
      <c r="B20"/>
      <c r="C20"/>
      <c r="D20"/>
      <c r="E20" s="161"/>
      <c r="F20"/>
      <c r="G20"/>
      <c r="H20" s="202"/>
      <c r="I20"/>
      <c r="J20"/>
      <c r="K20"/>
      <c r="L20"/>
      <c r="M20"/>
      <c r="N20"/>
      <c r="O20" s="198"/>
      <c r="P20" s="198"/>
      <c r="Q20" s="199"/>
      <c r="R20" s="203"/>
      <c r="S20" s="203"/>
      <c r="T20" s="203"/>
      <c r="U20" s="204"/>
      <c r="V20" s="204"/>
      <c r="W20" s="204"/>
      <c r="X20" s="165"/>
      <c r="Y20" s="165"/>
    </row>
    <row r="21" spans="1:25" x14ac:dyDescent="0.2">
      <c r="A21" s="299"/>
      <c r="B21"/>
      <c r="C21"/>
      <c r="D21"/>
      <c r="E21" s="161"/>
      <c r="F21"/>
      <c r="G21"/>
      <c r="H21" s="202"/>
      <c r="I21"/>
      <c r="J21"/>
      <c r="K21"/>
      <c r="L21"/>
      <c r="M21"/>
      <c r="N21"/>
      <c r="O21" s="198"/>
      <c r="P21" s="198"/>
      <c r="Q21" s="199"/>
      <c r="R21" s="203"/>
      <c r="S21" s="203"/>
      <c r="T21" s="203"/>
      <c r="U21" s="204"/>
      <c r="V21" s="204"/>
      <c r="W21" s="204"/>
      <c r="X21" s="165"/>
      <c r="Y21" s="165"/>
    </row>
    <row r="22" spans="1:25" x14ac:dyDescent="0.2">
      <c r="A22"/>
      <c r="B22"/>
      <c r="C22"/>
      <c r="D22"/>
      <c r="E22" s="161"/>
      <c r="F22"/>
      <c r="G22"/>
      <c r="H22" s="202"/>
      <c r="I22"/>
      <c r="J22"/>
      <c r="K22"/>
      <c r="L22"/>
      <c r="M22"/>
      <c r="N22"/>
      <c r="O22" s="198"/>
      <c r="P22" s="198"/>
      <c r="Q22" s="199"/>
      <c r="R22" s="203"/>
      <c r="S22" s="203"/>
      <c r="T22" s="203"/>
      <c r="U22" s="204"/>
      <c r="V22" s="204"/>
      <c r="W22" s="204"/>
      <c r="X22" s="165"/>
      <c r="Y22" s="165"/>
    </row>
    <row r="23" spans="1:25" x14ac:dyDescent="0.2">
      <c r="A23"/>
      <c r="B23"/>
      <c r="C23"/>
      <c r="D23"/>
      <c r="E23" s="161"/>
      <c r="F23"/>
      <c r="G23"/>
      <c r="H23" s="202"/>
      <c r="I23"/>
      <c r="J23"/>
      <c r="K23"/>
      <c r="L23"/>
      <c r="M23"/>
      <c r="N23"/>
      <c r="O23" s="198"/>
      <c r="P23" s="198"/>
      <c r="Q23" s="199"/>
      <c r="R23" s="203"/>
      <c r="S23" s="203"/>
      <c r="T23" s="203"/>
      <c r="U23" s="204"/>
      <c r="V23" s="204"/>
      <c r="W23" s="204"/>
      <c r="X23" s="165"/>
      <c r="Y23" s="165"/>
    </row>
    <row r="24" spans="1:25" x14ac:dyDescent="0.2">
      <c r="A24"/>
      <c r="B24"/>
      <c r="C24"/>
      <c r="D24"/>
      <c r="E24" s="161"/>
      <c r="F24"/>
      <c r="G24"/>
      <c r="H24" s="202"/>
      <c r="I24"/>
      <c r="J24"/>
      <c r="K24"/>
      <c r="L24"/>
      <c r="M24"/>
      <c r="N24"/>
      <c r="O24" s="198"/>
      <c r="P24" s="198"/>
      <c r="Q24" s="199"/>
      <c r="R24" s="203"/>
      <c r="S24" s="203"/>
      <c r="T24" s="203"/>
      <c r="U24" s="204"/>
      <c r="V24" s="204"/>
      <c r="W24" s="204"/>
      <c r="X24" s="165"/>
      <c r="Y24" s="165"/>
    </row>
    <row r="25" spans="1:25" x14ac:dyDescent="0.2">
      <c r="A25"/>
      <c r="B25"/>
      <c r="C25"/>
      <c r="D25"/>
      <c r="E25" s="161"/>
      <c r="F25"/>
      <c r="G25"/>
      <c r="H25" s="202"/>
      <c r="I25"/>
      <c r="J25"/>
      <c r="K25"/>
      <c r="L25"/>
      <c r="M25"/>
      <c r="N25"/>
      <c r="O25" s="198"/>
      <c r="P25" s="198"/>
      <c r="Q25" s="199"/>
      <c r="R25" s="203"/>
      <c r="S25" s="203"/>
      <c r="T25" s="203"/>
      <c r="U25" s="204"/>
      <c r="V25" s="204"/>
      <c r="W25" s="204"/>
      <c r="X25" s="165"/>
      <c r="Y25" s="165"/>
    </row>
    <row r="26" spans="1:25" x14ac:dyDescent="0.2">
      <c r="A26"/>
      <c r="B26"/>
      <c r="C26"/>
      <c r="D26"/>
      <c r="E26" s="161"/>
      <c r="F26"/>
      <c r="G26"/>
      <c r="H26" s="202"/>
      <c r="I26"/>
      <c r="J26"/>
      <c r="K26"/>
      <c r="L26"/>
      <c r="M26"/>
      <c r="N26"/>
      <c r="O26" s="198"/>
      <c r="P26" s="198"/>
      <c r="Q26" s="199"/>
      <c r="R26" s="203"/>
      <c r="S26" s="203"/>
      <c r="T26" s="203"/>
      <c r="U26" s="204"/>
      <c r="V26" s="204"/>
      <c r="W26" s="204"/>
      <c r="X26" s="165"/>
      <c r="Y26" s="165"/>
    </row>
    <row r="27" spans="1:25" x14ac:dyDescent="0.2">
      <c r="A27"/>
      <c r="B27"/>
      <c r="C27"/>
      <c r="D27"/>
      <c r="E27" s="161"/>
      <c r="F27"/>
      <c r="G27"/>
      <c r="H27" s="202"/>
      <c r="I27"/>
      <c r="J27"/>
      <c r="K27"/>
      <c r="L27"/>
      <c r="M27"/>
      <c r="N27"/>
      <c r="O27" s="198"/>
      <c r="P27" s="198"/>
      <c r="Q27" s="199"/>
      <c r="R27" s="203"/>
      <c r="S27" s="203"/>
      <c r="T27" s="203"/>
      <c r="U27" s="204"/>
      <c r="V27" s="204"/>
      <c r="W27" s="204"/>
      <c r="X27" s="165"/>
      <c r="Y27" s="165"/>
    </row>
    <row r="28" spans="1:25" x14ac:dyDescent="0.2">
      <c r="A28"/>
      <c r="B28"/>
      <c r="C28"/>
      <c r="D28"/>
      <c r="E28" s="161"/>
      <c r="F28"/>
      <c r="G28"/>
      <c r="H28" s="202"/>
      <c r="I28"/>
      <c r="J28"/>
      <c r="K28"/>
      <c r="L28"/>
      <c r="M28"/>
      <c r="N28"/>
      <c r="O28" s="198"/>
      <c r="P28" s="198"/>
      <c r="Q28" s="199"/>
      <c r="R28" s="203"/>
      <c r="S28" s="203"/>
      <c r="T28" s="203"/>
      <c r="U28" s="204"/>
      <c r="V28" s="204"/>
      <c r="W28" s="204"/>
      <c r="X28" s="165"/>
      <c r="Y28" s="165"/>
    </row>
    <row r="29" spans="1:25" x14ac:dyDescent="0.2">
      <c r="A29"/>
      <c r="B29"/>
      <c r="C29"/>
      <c r="D29"/>
      <c r="E29" s="161"/>
      <c r="F29"/>
      <c r="G29"/>
      <c r="H29" s="202"/>
      <c r="I29"/>
      <c r="J29"/>
      <c r="K29"/>
      <c r="L29"/>
      <c r="M29"/>
      <c r="N29"/>
      <c r="O29" s="198"/>
      <c r="P29" s="198"/>
      <c r="Q29" s="199"/>
      <c r="R29" s="203"/>
      <c r="S29" s="203"/>
      <c r="T29" s="203"/>
      <c r="U29" s="204"/>
      <c r="V29" s="204"/>
      <c r="W29" s="204"/>
      <c r="X29" s="165"/>
      <c r="Y29" s="165"/>
    </row>
    <row r="30" spans="1:25" x14ac:dyDescent="0.2">
      <c r="A30"/>
      <c r="B30"/>
      <c r="C30"/>
      <c r="D30"/>
      <c r="E30" s="161"/>
      <c r="F30"/>
      <c r="G30"/>
      <c r="H30" s="202"/>
      <c r="I30"/>
      <c r="J30"/>
      <c r="K30"/>
      <c r="L30"/>
      <c r="M30"/>
      <c r="N30"/>
      <c r="O30" s="198"/>
      <c r="P30" s="198"/>
      <c r="Q30" s="199"/>
      <c r="R30" s="203"/>
      <c r="S30" s="203"/>
      <c r="T30" s="203"/>
      <c r="U30" s="204"/>
      <c r="V30" s="204"/>
      <c r="W30" s="204"/>
      <c r="X30" s="165"/>
      <c r="Y30" s="165"/>
    </row>
    <row r="31" spans="1:25" x14ac:dyDescent="0.2">
      <c r="A31"/>
      <c r="B31"/>
      <c r="C31"/>
      <c r="D31"/>
      <c r="E31" s="161"/>
      <c r="F31"/>
      <c r="G31"/>
      <c r="H31" s="202"/>
      <c r="I31"/>
      <c r="J31"/>
      <c r="K31"/>
      <c r="L31"/>
      <c r="M31"/>
      <c r="N31"/>
      <c r="O31" s="198"/>
      <c r="P31" s="198"/>
      <c r="Q31" s="199"/>
      <c r="R31" s="203"/>
      <c r="S31" s="203"/>
      <c r="T31" s="203"/>
      <c r="U31" s="204"/>
      <c r="V31" s="204"/>
      <c r="W31" s="204"/>
      <c r="X31" s="165"/>
      <c r="Y31" s="165"/>
    </row>
    <row r="32" spans="1:25" x14ac:dyDescent="0.2">
      <c r="A32"/>
      <c r="B32"/>
      <c r="C32"/>
      <c r="D32"/>
      <c r="E32" s="161"/>
      <c r="F32"/>
      <c r="G32"/>
      <c r="H32" s="202"/>
      <c r="I32"/>
      <c r="J32"/>
      <c r="K32"/>
      <c r="L32"/>
      <c r="M32"/>
      <c r="N32"/>
      <c r="O32" s="198"/>
      <c r="P32" s="198"/>
      <c r="Q32" s="199"/>
      <c r="R32" s="203"/>
      <c r="S32" s="203"/>
      <c r="T32" s="203"/>
      <c r="U32" s="204"/>
      <c r="V32" s="204"/>
      <c r="W32" s="204"/>
      <c r="X32" s="165"/>
      <c r="Y32" s="165"/>
    </row>
    <row r="33" spans="1:25" x14ac:dyDescent="0.2">
      <c r="A33"/>
      <c r="B33"/>
      <c r="C33"/>
      <c r="D33"/>
      <c r="E33" s="161"/>
      <c r="F33"/>
      <c r="G33"/>
      <c r="H33" s="202"/>
      <c r="I33"/>
      <c r="J33"/>
      <c r="K33"/>
      <c r="L33"/>
      <c r="M33"/>
      <c r="N33"/>
      <c r="O33" s="198"/>
      <c r="P33" s="198"/>
      <c r="Q33" s="199"/>
      <c r="R33" s="203"/>
      <c r="S33" s="203"/>
      <c r="T33" s="203"/>
      <c r="U33" s="204"/>
      <c r="V33" s="204"/>
      <c r="W33" s="204"/>
      <c r="X33" s="165"/>
      <c r="Y33" s="165"/>
    </row>
    <row r="34" spans="1:25" x14ac:dyDescent="0.2">
      <c r="A34"/>
      <c r="B34"/>
      <c r="C34"/>
      <c r="D34"/>
      <c r="E34" s="161"/>
      <c r="F34"/>
      <c r="G34"/>
      <c r="H34" s="202"/>
      <c r="I34"/>
      <c r="J34"/>
      <c r="K34"/>
      <c r="L34"/>
      <c r="M34"/>
      <c r="N34"/>
      <c r="O34" s="198"/>
      <c r="P34" s="198"/>
      <c r="Q34" s="199"/>
      <c r="R34" s="203"/>
      <c r="S34" s="203"/>
      <c r="T34" s="203"/>
      <c r="U34" s="204"/>
      <c r="V34" s="204"/>
      <c r="W34" s="204"/>
      <c r="X34" s="165"/>
      <c r="Y34" s="165"/>
    </row>
    <row r="35" spans="1:25" x14ac:dyDescent="0.2">
      <c r="A35"/>
      <c r="B35"/>
      <c r="C35"/>
      <c r="D35"/>
      <c r="E35" s="161"/>
      <c r="F35"/>
      <c r="G35"/>
      <c r="H35" s="202"/>
      <c r="I35"/>
      <c r="J35"/>
      <c r="K35"/>
      <c r="L35"/>
      <c r="M35"/>
      <c r="N35"/>
      <c r="O35" s="198"/>
      <c r="P35" s="198"/>
      <c r="Q35" s="199"/>
      <c r="R35" s="203"/>
      <c r="S35" s="203"/>
      <c r="T35" s="203"/>
      <c r="U35" s="204"/>
      <c r="V35" s="204"/>
      <c r="W35" s="204"/>
      <c r="X35" s="165"/>
      <c r="Y35" s="165"/>
    </row>
    <row r="36" spans="1:25" x14ac:dyDescent="0.2">
      <c r="A36"/>
      <c r="B36"/>
      <c r="C36"/>
      <c r="D36"/>
      <c r="E36" s="161"/>
      <c r="F36"/>
      <c r="G36"/>
      <c r="H36" s="202"/>
      <c r="I36"/>
      <c r="J36"/>
      <c r="K36"/>
      <c r="L36"/>
      <c r="M36"/>
      <c r="N36"/>
      <c r="O36" s="198"/>
      <c r="P36" s="198"/>
      <c r="Q36" s="199"/>
      <c r="R36" s="203"/>
      <c r="S36" s="203"/>
      <c r="T36" s="203"/>
      <c r="U36" s="204"/>
      <c r="V36" s="204"/>
      <c r="W36" s="204"/>
      <c r="X36" s="165"/>
      <c r="Y36" s="165"/>
    </row>
    <row r="37" spans="1:25" x14ac:dyDescent="0.2">
      <c r="A37"/>
      <c r="B37"/>
      <c r="C37"/>
      <c r="D37"/>
      <c r="E37" s="161"/>
      <c r="F37"/>
      <c r="G37"/>
      <c r="H37" s="202"/>
      <c r="I37"/>
      <c r="J37"/>
      <c r="K37"/>
      <c r="L37"/>
      <c r="M37"/>
      <c r="N37"/>
      <c r="O37" s="198"/>
      <c r="P37" s="198"/>
      <c r="Q37" s="199"/>
      <c r="R37" s="203"/>
      <c r="S37" s="203"/>
      <c r="T37" s="203"/>
      <c r="U37" s="204"/>
      <c r="V37" s="204"/>
      <c r="W37" s="204"/>
      <c r="X37" s="165"/>
      <c r="Y37" s="165"/>
    </row>
    <row r="38" spans="1:25" x14ac:dyDescent="0.2">
      <c r="A38"/>
      <c r="B38"/>
      <c r="C38"/>
      <c r="D38"/>
      <c r="E38" s="161"/>
      <c r="F38"/>
      <c r="G38"/>
      <c r="H38" s="202"/>
      <c r="I38"/>
      <c r="J38"/>
      <c r="K38"/>
      <c r="L38"/>
      <c r="M38"/>
      <c r="N38"/>
      <c r="O38" s="198"/>
      <c r="P38" s="198"/>
      <c r="Q38" s="199"/>
      <c r="R38" s="203"/>
      <c r="S38" s="203"/>
      <c r="T38" s="203"/>
      <c r="U38" s="204"/>
      <c r="V38" s="204"/>
      <c r="W38" s="204"/>
      <c r="X38" s="165"/>
      <c r="Y38" s="165"/>
    </row>
    <row r="39" spans="1:25" x14ac:dyDescent="0.2">
      <c r="A39"/>
      <c r="B39"/>
      <c r="C39"/>
      <c r="D39"/>
      <c r="E39" s="161"/>
      <c r="F39"/>
      <c r="G39"/>
      <c r="H39" s="202"/>
      <c r="I39"/>
      <c r="J39"/>
      <c r="K39"/>
      <c r="L39"/>
      <c r="M39"/>
      <c r="N39"/>
      <c r="O39" s="198"/>
      <c r="P39" s="198"/>
      <c r="Q39" s="199"/>
      <c r="R39" s="203"/>
      <c r="S39" s="203"/>
      <c r="T39" s="203"/>
      <c r="U39" s="204"/>
      <c r="V39" s="204"/>
      <c r="W39" s="204"/>
      <c r="X39" s="165"/>
      <c r="Y39" s="165"/>
    </row>
    <row r="40" spans="1:25" x14ac:dyDescent="0.2">
      <c r="A40"/>
      <c r="B40"/>
      <c r="C40"/>
      <c r="D40"/>
      <c r="E40" s="161"/>
      <c r="F40"/>
      <c r="G40"/>
      <c r="H40" s="202"/>
      <c r="I40"/>
      <c r="J40"/>
      <c r="K40"/>
      <c r="L40"/>
      <c r="M40"/>
      <c r="N40"/>
      <c r="O40" s="198"/>
      <c r="P40" s="198"/>
      <c r="Q40" s="199"/>
      <c r="R40" s="203"/>
      <c r="S40" s="203"/>
      <c r="T40" s="203"/>
      <c r="U40" s="204"/>
      <c r="V40" s="204"/>
      <c r="W40" s="204"/>
      <c r="X40" s="165"/>
      <c r="Y40" s="165"/>
    </row>
    <row r="41" spans="1:25" x14ac:dyDescent="0.2">
      <c r="A41"/>
      <c r="B41"/>
      <c r="C41"/>
      <c r="D41"/>
      <c r="E41" s="161"/>
      <c r="F41"/>
      <c r="G41"/>
      <c r="H41" s="202"/>
      <c r="I41"/>
      <c r="J41"/>
      <c r="K41"/>
      <c r="L41"/>
      <c r="M41"/>
      <c r="N41"/>
      <c r="O41" s="198"/>
      <c r="P41" s="198"/>
      <c r="Q41" s="199"/>
      <c r="R41" s="203"/>
      <c r="S41" s="203"/>
      <c r="T41" s="203"/>
      <c r="U41" s="204"/>
      <c r="V41" s="204"/>
      <c r="W41" s="204"/>
      <c r="X41" s="165"/>
      <c r="Y41" s="165"/>
    </row>
    <row r="42" spans="1:25" x14ac:dyDescent="0.2">
      <c r="A42"/>
      <c r="B42"/>
      <c r="C42"/>
      <c r="D42"/>
      <c r="E42" s="161"/>
      <c r="F42"/>
      <c r="G42"/>
      <c r="H42" s="202"/>
      <c r="I42"/>
      <c r="J42"/>
      <c r="K42"/>
      <c r="L42"/>
      <c r="M42"/>
      <c r="N42"/>
      <c r="O42" s="198"/>
      <c r="P42" s="198"/>
      <c r="Q42" s="199"/>
      <c r="R42" s="203"/>
      <c r="S42" s="203"/>
      <c r="T42" s="203"/>
      <c r="U42" s="204"/>
      <c r="V42" s="204"/>
      <c r="W42" s="204"/>
      <c r="X42" s="165"/>
      <c r="Y42" s="165"/>
    </row>
    <row r="43" spans="1:25" x14ac:dyDescent="0.2">
      <c r="A43"/>
      <c r="B43"/>
      <c r="C43"/>
      <c r="D43"/>
      <c r="E43" s="161"/>
      <c r="F43"/>
      <c r="G43"/>
      <c r="H43" s="202"/>
      <c r="I43"/>
      <c r="J43"/>
      <c r="K43"/>
      <c r="L43"/>
      <c r="M43"/>
      <c r="N43"/>
      <c r="O43" s="198"/>
      <c r="P43" s="198"/>
      <c r="Q43" s="199"/>
      <c r="R43" s="203"/>
      <c r="S43" s="203"/>
      <c r="T43" s="203"/>
      <c r="U43" s="204"/>
      <c r="V43" s="204"/>
      <c r="W43" s="204"/>
      <c r="X43" s="165"/>
      <c r="Y43" s="165"/>
    </row>
    <row r="44" spans="1:25" x14ac:dyDescent="0.2">
      <c r="A44"/>
      <c r="B44"/>
      <c r="C44"/>
      <c r="D44"/>
      <c r="E44" s="161"/>
      <c r="F44"/>
      <c r="G44"/>
      <c r="H44" s="202"/>
      <c r="I44"/>
      <c r="J44"/>
      <c r="K44"/>
      <c r="L44"/>
      <c r="M44"/>
      <c r="N44"/>
      <c r="O44" s="198"/>
      <c r="P44" s="198"/>
      <c r="Q44" s="199"/>
      <c r="R44" s="203"/>
      <c r="S44" s="203"/>
      <c r="T44" s="203"/>
      <c r="U44" s="204"/>
      <c r="V44" s="204"/>
      <c r="W44" s="204"/>
      <c r="X44" s="165"/>
      <c r="Y44" s="165"/>
    </row>
    <row r="45" spans="1:25" x14ac:dyDescent="0.2">
      <c r="A45"/>
      <c r="B45"/>
      <c r="C45"/>
      <c r="D45"/>
      <c r="E45" s="161"/>
      <c r="F45"/>
      <c r="G45"/>
      <c r="H45" s="202"/>
      <c r="I45"/>
      <c r="J45"/>
      <c r="K45"/>
      <c r="L45"/>
      <c r="M45"/>
      <c r="N45"/>
      <c r="O45" s="198"/>
      <c r="P45" s="198"/>
      <c r="Q45" s="199"/>
      <c r="R45" s="203"/>
      <c r="S45" s="203"/>
      <c r="T45" s="203"/>
      <c r="U45" s="204"/>
      <c r="V45" s="204"/>
      <c r="W45" s="204"/>
      <c r="X45" s="165"/>
      <c r="Y45" s="165"/>
    </row>
    <row r="46" spans="1:25" x14ac:dyDescent="0.2">
      <c r="A46"/>
      <c r="B46"/>
      <c r="C46"/>
      <c r="D46"/>
      <c r="E46" s="161"/>
      <c r="F46"/>
      <c r="G46"/>
      <c r="H46" s="202"/>
      <c r="I46"/>
      <c r="J46"/>
      <c r="K46"/>
      <c r="L46"/>
      <c r="M46"/>
      <c r="N46"/>
      <c r="O46" s="198"/>
      <c r="P46" s="198"/>
      <c r="Q46" s="199"/>
      <c r="R46" s="203"/>
      <c r="S46" s="203"/>
      <c r="T46" s="203"/>
      <c r="U46" s="204"/>
      <c r="V46" s="204"/>
      <c r="W46" s="204"/>
      <c r="X46" s="165"/>
      <c r="Y46" s="165"/>
    </row>
    <row r="47" spans="1:25" x14ac:dyDescent="0.2">
      <c r="A47"/>
      <c r="B47"/>
      <c r="C47"/>
      <c r="D47"/>
      <c r="E47" s="161"/>
      <c r="F47"/>
      <c r="G47"/>
      <c r="H47" s="202"/>
      <c r="I47"/>
      <c r="J47"/>
      <c r="K47"/>
      <c r="L47"/>
      <c r="M47"/>
      <c r="N47"/>
      <c r="O47" s="198"/>
      <c r="P47" s="198"/>
      <c r="Q47" s="199"/>
      <c r="R47" s="203"/>
      <c r="S47" s="203"/>
      <c r="T47" s="203"/>
      <c r="U47" s="204"/>
      <c r="V47" s="204"/>
      <c r="W47" s="204"/>
      <c r="X47" s="165"/>
      <c r="Y47" s="165"/>
    </row>
    <row r="48" spans="1:25" x14ac:dyDescent="0.2">
      <c r="A48"/>
      <c r="B48"/>
      <c r="C48"/>
      <c r="D48"/>
      <c r="E48" s="161"/>
      <c r="F48"/>
      <c r="G48"/>
      <c r="H48" s="202"/>
      <c r="I48"/>
      <c r="J48"/>
      <c r="K48"/>
      <c r="L48"/>
      <c r="M48"/>
      <c r="N48"/>
      <c r="O48" s="198"/>
      <c r="P48" s="198"/>
      <c r="Q48" s="199"/>
      <c r="R48" s="203"/>
      <c r="S48" s="203"/>
      <c r="T48" s="203"/>
      <c r="U48" s="204"/>
      <c r="V48" s="204"/>
      <c r="W48" s="204"/>
      <c r="X48" s="165"/>
      <c r="Y48" s="165"/>
    </row>
    <row r="49" spans="1:25" x14ac:dyDescent="0.2">
      <c r="A49"/>
      <c r="B49"/>
      <c r="C49"/>
      <c r="D49"/>
      <c r="E49" s="161"/>
      <c r="F49"/>
      <c r="G49"/>
      <c r="H49" s="202"/>
      <c r="I49"/>
      <c r="J49"/>
      <c r="K49"/>
      <c r="L49"/>
      <c r="M49"/>
      <c r="N49"/>
      <c r="O49" s="198"/>
      <c r="P49" s="198"/>
      <c r="Q49" s="199"/>
      <c r="R49" s="203"/>
      <c r="S49" s="203"/>
      <c r="T49" s="203"/>
      <c r="U49" s="204"/>
      <c r="V49" s="204"/>
      <c r="W49" s="204"/>
      <c r="X49" s="165"/>
      <c r="Y49" s="165"/>
    </row>
    <row r="50" spans="1:25" x14ac:dyDescent="0.2">
      <c r="A50"/>
      <c r="B50"/>
      <c r="C50"/>
      <c r="D50"/>
      <c r="E50" s="161"/>
      <c r="F50"/>
      <c r="G50"/>
      <c r="H50" s="202"/>
      <c r="I50"/>
      <c r="J50"/>
      <c r="K50"/>
      <c r="L50"/>
      <c r="M50"/>
      <c r="N50"/>
      <c r="O50" s="198"/>
      <c r="P50" s="198"/>
      <c r="Q50" s="199"/>
      <c r="R50" s="203"/>
      <c r="S50" s="203"/>
      <c r="T50" s="203"/>
      <c r="U50" s="204"/>
      <c r="V50" s="204"/>
      <c r="W50" s="204"/>
      <c r="X50" s="165"/>
      <c r="Y50" s="165"/>
    </row>
    <row r="51" spans="1:25" x14ac:dyDescent="0.2">
      <c r="A51"/>
      <c r="B51"/>
      <c r="C51"/>
      <c r="D51"/>
      <c r="E51" s="161"/>
      <c r="F51"/>
      <c r="G51"/>
      <c r="H51" s="202"/>
      <c r="I51"/>
      <c r="J51"/>
      <c r="K51"/>
      <c r="L51"/>
      <c r="M51"/>
      <c r="N51"/>
      <c r="O51" s="198"/>
      <c r="P51" s="198"/>
      <c r="Q51" s="199"/>
      <c r="R51" s="203"/>
      <c r="S51" s="203"/>
      <c r="T51" s="203"/>
      <c r="U51" s="204"/>
      <c r="V51" s="204"/>
      <c r="W51" s="204"/>
      <c r="X51" s="165"/>
      <c r="Y51" s="165"/>
    </row>
    <row r="52" spans="1:25" x14ac:dyDescent="0.2">
      <c r="A52"/>
      <c r="B52"/>
      <c r="C52"/>
      <c r="D52"/>
      <c r="E52" s="161"/>
      <c r="F52"/>
      <c r="G52"/>
      <c r="H52" s="202"/>
      <c r="I52"/>
      <c r="J52"/>
      <c r="K52"/>
      <c r="L52"/>
      <c r="M52"/>
      <c r="N52"/>
      <c r="O52" s="198"/>
      <c r="P52" s="198"/>
      <c r="Q52" s="199"/>
      <c r="R52" s="203"/>
      <c r="S52" s="203"/>
      <c r="T52" s="203"/>
      <c r="U52" s="204"/>
      <c r="V52" s="204"/>
      <c r="W52" s="204"/>
      <c r="X52" s="165"/>
      <c r="Y52" s="165"/>
    </row>
    <row r="53" spans="1:25" x14ac:dyDescent="0.2">
      <c r="A53"/>
      <c r="B53"/>
      <c r="C53"/>
      <c r="D53"/>
      <c r="E53" s="161"/>
      <c r="F53"/>
      <c r="G53"/>
      <c r="H53" s="202"/>
      <c r="I53"/>
      <c r="J53"/>
      <c r="K53"/>
      <c r="L53"/>
      <c r="M53"/>
      <c r="N53"/>
      <c r="O53" s="198"/>
      <c r="P53" s="198"/>
      <c r="Q53" s="199"/>
      <c r="R53" s="203"/>
      <c r="S53" s="203"/>
      <c r="T53" s="203"/>
      <c r="U53" s="204"/>
      <c r="V53" s="204"/>
      <c r="W53" s="204"/>
      <c r="X53" s="165"/>
      <c r="Y53" s="165"/>
    </row>
    <row r="54" spans="1:25" x14ac:dyDescent="0.2">
      <c r="A54"/>
      <c r="B54"/>
      <c r="C54"/>
      <c r="D54"/>
      <c r="E54" s="161"/>
      <c r="F54"/>
      <c r="G54"/>
      <c r="H54" s="202"/>
      <c r="I54"/>
      <c r="J54"/>
      <c r="K54"/>
      <c r="L54"/>
      <c r="M54"/>
      <c r="N54"/>
      <c r="O54" s="198"/>
      <c r="P54" s="198"/>
      <c r="Q54" s="199"/>
      <c r="R54" s="203"/>
      <c r="S54" s="203"/>
      <c r="T54" s="203"/>
      <c r="U54" s="204"/>
      <c r="V54" s="204"/>
      <c r="W54" s="204"/>
      <c r="X54" s="165"/>
      <c r="Y54" s="165"/>
    </row>
    <row r="55" spans="1:25" x14ac:dyDescent="0.2">
      <c r="A55"/>
      <c r="B55"/>
      <c r="C55"/>
      <c r="D55"/>
      <c r="E55" s="161"/>
      <c r="F55"/>
      <c r="G55"/>
      <c r="H55" s="202"/>
      <c r="I55"/>
      <c r="J55"/>
      <c r="K55"/>
      <c r="L55"/>
      <c r="M55"/>
      <c r="N55"/>
      <c r="O55" s="198"/>
      <c r="P55" s="198"/>
      <c r="Q55" s="199"/>
      <c r="R55" s="203"/>
      <c r="S55" s="203"/>
      <c r="T55" s="203"/>
      <c r="U55" s="204"/>
      <c r="V55" s="204"/>
      <c r="W55" s="204"/>
      <c r="X55" s="165"/>
      <c r="Y55" s="165"/>
    </row>
    <row r="56" spans="1:25" x14ac:dyDescent="0.2">
      <c r="A56"/>
      <c r="B56"/>
      <c r="C56"/>
      <c r="D56"/>
      <c r="E56" s="161"/>
      <c r="F56"/>
      <c r="G56"/>
      <c r="H56" s="202"/>
      <c r="I56"/>
      <c r="J56"/>
      <c r="K56"/>
      <c r="L56"/>
      <c r="M56"/>
      <c r="N56"/>
      <c r="O56" s="198"/>
      <c r="P56" s="198"/>
      <c r="Q56" s="199"/>
      <c r="R56" s="203"/>
      <c r="S56" s="203"/>
      <c r="T56" s="203"/>
      <c r="U56" s="204"/>
      <c r="V56" s="204"/>
      <c r="W56" s="204"/>
      <c r="X56" s="165"/>
      <c r="Y56" s="165"/>
    </row>
    <row r="57" spans="1:25" x14ac:dyDescent="0.2">
      <c r="A57"/>
      <c r="B57"/>
      <c r="C57"/>
      <c r="D57"/>
      <c r="E57" s="161"/>
      <c r="F57"/>
      <c r="G57"/>
      <c r="H57" s="202"/>
      <c r="I57"/>
      <c r="J57"/>
      <c r="K57"/>
      <c r="L57"/>
      <c r="M57"/>
      <c r="N57"/>
      <c r="O57" s="198"/>
      <c r="P57" s="198"/>
      <c r="Q57" s="199"/>
      <c r="R57" s="203"/>
      <c r="S57" s="203"/>
      <c r="T57" s="203"/>
      <c r="U57" s="204"/>
      <c r="V57" s="204"/>
      <c r="W57" s="204"/>
      <c r="X57" s="165"/>
      <c r="Y57" s="165"/>
    </row>
    <row r="58" spans="1:25" x14ac:dyDescent="0.2">
      <c r="A58"/>
      <c r="B58"/>
      <c r="C58"/>
      <c r="D58"/>
      <c r="E58" s="161"/>
      <c r="F58"/>
      <c r="G58"/>
      <c r="H58" s="202"/>
      <c r="I58"/>
      <c r="J58"/>
      <c r="K58"/>
      <c r="L58"/>
      <c r="M58"/>
      <c r="N58"/>
      <c r="O58" s="198"/>
      <c r="P58" s="198"/>
      <c r="Q58" s="199"/>
      <c r="R58" s="203"/>
      <c r="S58" s="203"/>
      <c r="T58" s="203"/>
      <c r="U58" s="204"/>
      <c r="V58" s="204"/>
      <c r="W58" s="204"/>
      <c r="X58" s="165"/>
      <c r="Y58" s="165"/>
    </row>
    <row r="59" spans="1:25" x14ac:dyDescent="0.2">
      <c r="A59"/>
      <c r="B59"/>
      <c r="C59"/>
      <c r="D59"/>
      <c r="E59" s="161"/>
      <c r="F59"/>
      <c r="G59"/>
      <c r="H59" s="202"/>
      <c r="I59"/>
      <c r="J59"/>
      <c r="K59"/>
      <c r="L59"/>
      <c r="M59"/>
      <c r="N59"/>
      <c r="O59" s="198"/>
      <c r="P59" s="198"/>
      <c r="Q59" s="199"/>
      <c r="R59" s="203"/>
      <c r="S59" s="203"/>
      <c r="T59" s="203"/>
      <c r="U59" s="204"/>
      <c r="V59" s="204"/>
      <c r="W59" s="204"/>
      <c r="X59" s="165"/>
      <c r="Y59" s="165"/>
    </row>
    <row r="60" spans="1:25" x14ac:dyDescent="0.2">
      <c r="A60"/>
      <c r="B60"/>
      <c r="C60"/>
      <c r="D60"/>
      <c r="E60" s="161"/>
      <c r="F60"/>
      <c r="G60"/>
      <c r="H60" s="202"/>
      <c r="I60"/>
      <c r="J60"/>
      <c r="K60"/>
      <c r="L60"/>
      <c r="M60"/>
      <c r="N60"/>
      <c r="O60" s="198"/>
      <c r="P60" s="198"/>
      <c r="Q60" s="199"/>
      <c r="R60" s="203"/>
      <c r="S60" s="203"/>
      <c r="T60" s="203"/>
      <c r="U60" s="204"/>
      <c r="V60" s="204"/>
      <c r="W60" s="204"/>
      <c r="X60" s="165"/>
      <c r="Y60" s="165"/>
    </row>
    <row r="61" spans="1:25" x14ac:dyDescent="0.2">
      <c r="A61"/>
      <c r="B61"/>
      <c r="C61"/>
      <c r="D61"/>
      <c r="E61" s="161"/>
      <c r="F61"/>
      <c r="G61"/>
      <c r="H61" s="202"/>
      <c r="I61"/>
      <c r="J61"/>
      <c r="K61"/>
      <c r="L61"/>
      <c r="M61"/>
      <c r="N61"/>
      <c r="O61" s="198"/>
      <c r="P61" s="198"/>
      <c r="Q61" s="199"/>
      <c r="R61" s="203"/>
      <c r="S61" s="203"/>
      <c r="T61" s="203"/>
      <c r="U61" s="204"/>
      <c r="V61" s="204"/>
      <c r="W61" s="204"/>
      <c r="X61" s="165"/>
      <c r="Y61" s="165"/>
    </row>
    <row r="62" spans="1:25" x14ac:dyDescent="0.2">
      <c r="A62"/>
      <c r="B62"/>
      <c r="C62"/>
      <c r="D62"/>
      <c r="E62" s="161"/>
      <c r="F62"/>
      <c r="G62"/>
      <c r="H62" s="202"/>
      <c r="I62"/>
      <c r="J62"/>
      <c r="K62"/>
      <c r="L62"/>
      <c r="M62"/>
      <c r="N62"/>
      <c r="O62" s="198"/>
      <c r="P62" s="198"/>
      <c r="Q62" s="199"/>
      <c r="R62" s="203"/>
      <c r="S62" s="203"/>
      <c r="T62" s="203"/>
      <c r="U62" s="204"/>
      <c r="V62" s="204"/>
      <c r="W62" s="204"/>
      <c r="X62" s="165"/>
      <c r="Y62" s="165"/>
    </row>
    <row r="63" spans="1:25" x14ac:dyDescent="0.2">
      <c r="A63"/>
      <c r="B63"/>
      <c r="C63"/>
      <c r="D63"/>
      <c r="E63" s="161"/>
      <c r="F63"/>
      <c r="G63"/>
      <c r="H63" s="202"/>
      <c r="I63"/>
      <c r="J63"/>
      <c r="K63"/>
      <c r="L63"/>
      <c r="M63"/>
      <c r="N63"/>
      <c r="O63" s="198"/>
      <c r="P63" s="198"/>
      <c r="Q63" s="199"/>
      <c r="R63" s="203"/>
      <c r="S63" s="203"/>
      <c r="T63" s="203"/>
      <c r="U63" s="204"/>
      <c r="V63" s="204"/>
      <c r="W63" s="204"/>
      <c r="X63" s="165"/>
      <c r="Y63" s="165"/>
    </row>
    <row r="64" spans="1:25" x14ac:dyDescent="0.2">
      <c r="A64"/>
      <c r="B64"/>
      <c r="C64"/>
      <c r="D64"/>
      <c r="E64" s="161"/>
      <c r="F64"/>
      <c r="G64"/>
      <c r="H64" s="202"/>
      <c r="I64"/>
      <c r="J64"/>
      <c r="K64"/>
      <c r="L64"/>
      <c r="M64"/>
      <c r="N64"/>
      <c r="O64" s="198"/>
      <c r="P64" s="198"/>
      <c r="Q64" s="199"/>
      <c r="R64" s="203"/>
      <c r="S64" s="203"/>
      <c r="T64" s="203"/>
      <c r="U64" s="204"/>
      <c r="V64" s="204"/>
      <c r="W64" s="204"/>
      <c r="X64" s="165"/>
      <c r="Y64" s="165"/>
    </row>
    <row r="65" spans="1:24" x14ac:dyDescent="0.2">
      <c r="A65"/>
      <c r="B65"/>
      <c r="C65"/>
      <c r="D65"/>
      <c r="E65" s="161"/>
      <c r="F65"/>
      <c r="G65"/>
      <c r="H65" s="202"/>
      <c r="I65"/>
      <c r="J65"/>
      <c r="K65"/>
      <c r="L65"/>
      <c r="M65"/>
      <c r="N65"/>
      <c r="O65" s="198"/>
      <c r="P65" s="198"/>
      <c r="Q65" s="199"/>
      <c r="R65" s="203"/>
      <c r="S65" s="203"/>
      <c r="T65" s="203"/>
      <c r="U65" s="204"/>
      <c r="V65" s="204"/>
      <c r="W65" s="204"/>
      <c r="X65"/>
    </row>
    <row r="66" spans="1:24" x14ac:dyDescent="0.2">
      <c r="A66"/>
      <c r="B66"/>
      <c r="C66"/>
      <c r="D66"/>
      <c r="E66" s="161"/>
      <c r="F66"/>
      <c r="G66"/>
      <c r="H66" s="202"/>
      <c r="I66"/>
      <c r="J66"/>
      <c r="K66"/>
      <c r="L66"/>
      <c r="M66"/>
      <c r="N66"/>
      <c r="O66" s="198"/>
      <c r="P66" s="198"/>
      <c r="Q66" s="199"/>
      <c r="R66" s="203"/>
      <c r="S66" s="203"/>
      <c r="T66" s="203"/>
      <c r="U66" s="204"/>
      <c r="V66" s="204"/>
      <c r="W66" s="204"/>
      <c r="X66"/>
    </row>
    <row r="67" spans="1:24" x14ac:dyDescent="0.2">
      <c r="A67"/>
      <c r="B67"/>
      <c r="C67"/>
      <c r="D67"/>
      <c r="E67" s="161"/>
      <c r="F67"/>
      <c r="G67"/>
      <c r="H67" s="202"/>
      <c r="I67"/>
      <c r="J67"/>
      <c r="K67"/>
      <c r="L67"/>
      <c r="M67"/>
      <c r="N67"/>
      <c r="O67" s="198"/>
      <c r="P67" s="198"/>
      <c r="Q67" s="199"/>
      <c r="R67" s="203"/>
      <c r="S67" s="203"/>
      <c r="T67" s="203"/>
      <c r="U67" s="204"/>
      <c r="V67" s="204"/>
      <c r="W67" s="204"/>
      <c r="X67"/>
    </row>
    <row r="68" spans="1:24" x14ac:dyDescent="0.2">
      <c r="A68"/>
      <c r="B68"/>
      <c r="C68"/>
      <c r="D68"/>
      <c r="E68" s="161"/>
      <c r="F68"/>
      <c r="G68"/>
      <c r="H68" s="202"/>
      <c r="I68"/>
      <c r="J68"/>
      <c r="K68"/>
      <c r="L68"/>
      <c r="M68"/>
      <c r="N68"/>
      <c r="O68" s="198"/>
      <c r="P68" s="198"/>
      <c r="Q68" s="199"/>
      <c r="R68" s="203"/>
      <c r="S68" s="203"/>
      <c r="T68" s="203"/>
      <c r="U68" s="204"/>
      <c r="V68" s="204"/>
      <c r="W68" s="204"/>
      <c r="X68"/>
    </row>
    <row r="69" spans="1:24" x14ac:dyDescent="0.2">
      <c r="A69"/>
      <c r="B69"/>
      <c r="C69"/>
      <c r="D69"/>
      <c r="E69" s="161"/>
      <c r="F69"/>
      <c r="G69"/>
      <c r="H69" s="202"/>
      <c r="I69"/>
      <c r="J69"/>
      <c r="K69"/>
      <c r="L69"/>
      <c r="M69"/>
      <c r="N69"/>
      <c r="O69" s="198"/>
      <c r="P69" s="198"/>
      <c r="Q69" s="199"/>
      <c r="R69" s="203"/>
      <c r="S69" s="203"/>
      <c r="T69" s="203"/>
      <c r="U69" s="204"/>
      <c r="V69" s="204"/>
      <c r="W69" s="204"/>
      <c r="X69"/>
    </row>
    <row r="70" spans="1:24" x14ac:dyDescent="0.2">
      <c r="A70"/>
      <c r="B70"/>
      <c r="C70"/>
      <c r="D70"/>
      <c r="E70" s="161"/>
      <c r="F70"/>
      <c r="G70"/>
      <c r="H70" s="202"/>
      <c r="I70"/>
      <c r="J70"/>
      <c r="K70"/>
      <c r="L70"/>
      <c r="M70"/>
      <c r="N70"/>
      <c r="O70" s="198"/>
      <c r="P70" s="198"/>
      <c r="Q70" s="199"/>
      <c r="R70" s="203"/>
      <c r="S70" s="203"/>
      <c r="T70" s="203"/>
      <c r="U70" s="204"/>
      <c r="V70" s="204"/>
      <c r="W70" s="204"/>
      <c r="X70"/>
    </row>
    <row r="71" spans="1:24" x14ac:dyDescent="0.2">
      <c r="A71"/>
      <c r="B71"/>
      <c r="C71"/>
      <c r="D71"/>
      <c r="E71" s="161"/>
      <c r="F71"/>
      <c r="G71"/>
      <c r="H71" s="202"/>
      <c r="I71"/>
      <c r="J71"/>
      <c r="K71"/>
      <c r="L71"/>
      <c r="M71"/>
      <c r="N71"/>
      <c r="O71" s="198"/>
      <c r="P71" s="198"/>
      <c r="Q71" s="199"/>
      <c r="R71" s="203"/>
      <c r="S71" s="203"/>
      <c r="T71" s="203"/>
      <c r="U71" s="204"/>
      <c r="V71" s="204"/>
      <c r="W71" s="204"/>
      <c r="X71"/>
    </row>
    <row r="72" spans="1:24" x14ac:dyDescent="0.2">
      <c r="A72"/>
      <c r="B72"/>
      <c r="C72"/>
      <c r="D72"/>
      <c r="E72" s="161"/>
      <c r="F72"/>
      <c r="G72"/>
      <c r="H72" s="202"/>
      <c r="I72"/>
      <c r="J72"/>
      <c r="K72"/>
      <c r="L72"/>
      <c r="M72"/>
      <c r="N72"/>
      <c r="O72" s="198"/>
      <c r="P72" s="198"/>
      <c r="Q72" s="199"/>
      <c r="R72" s="203"/>
      <c r="S72" s="203"/>
      <c r="T72" s="203"/>
      <c r="U72" s="204"/>
      <c r="V72" s="204"/>
      <c r="W72" s="204"/>
      <c r="X72"/>
    </row>
    <row r="73" spans="1:24" x14ac:dyDescent="0.2">
      <c r="A73"/>
      <c r="B73"/>
      <c r="C73"/>
      <c r="D73"/>
      <c r="E73" s="161"/>
      <c r="F73"/>
      <c r="G73"/>
      <c r="H73" s="202"/>
      <c r="I73"/>
      <c r="J73"/>
      <c r="K73"/>
      <c r="L73"/>
      <c r="M73"/>
      <c r="N73"/>
      <c r="O73" s="198"/>
      <c r="P73" s="198"/>
      <c r="Q73" s="199"/>
      <c r="R73" s="203"/>
      <c r="S73" s="203"/>
      <c r="T73" s="203"/>
      <c r="U73" s="204"/>
      <c r="V73" s="204"/>
      <c r="W73" s="204"/>
      <c r="X73"/>
    </row>
    <row r="74" spans="1:24" x14ac:dyDescent="0.2">
      <c r="A74"/>
      <c r="B74"/>
      <c r="C74"/>
      <c r="D74"/>
      <c r="E74" s="161"/>
      <c r="F74"/>
      <c r="G74"/>
      <c r="H74" s="202"/>
      <c r="I74"/>
      <c r="J74"/>
      <c r="K74"/>
      <c r="L74"/>
      <c r="M74"/>
      <c r="N74"/>
      <c r="O74" s="198"/>
      <c r="P74" s="198"/>
      <c r="Q74" s="199"/>
      <c r="R74" s="203"/>
      <c r="S74" s="203"/>
      <c r="T74" s="203"/>
      <c r="U74" s="204"/>
      <c r="V74" s="204"/>
      <c r="W74" s="204"/>
      <c r="X74"/>
    </row>
    <row r="75" spans="1:24" x14ac:dyDescent="0.2">
      <c r="A75"/>
      <c r="B75"/>
      <c r="C75"/>
      <c r="D75"/>
      <c r="E75" s="161"/>
      <c r="F75"/>
      <c r="G75"/>
      <c r="H75" s="202"/>
      <c r="I75"/>
      <c r="J75"/>
      <c r="K75"/>
      <c r="L75"/>
      <c r="M75"/>
      <c r="N75"/>
      <c r="O75" s="198"/>
      <c r="P75" s="198"/>
      <c r="Q75" s="199"/>
      <c r="R75" s="203"/>
      <c r="S75" s="203"/>
      <c r="T75" s="203"/>
      <c r="U75" s="204"/>
      <c r="V75" s="204"/>
      <c r="W75" s="204"/>
      <c r="X75"/>
    </row>
    <row r="76" spans="1:24" x14ac:dyDescent="0.2">
      <c r="A76"/>
      <c r="B76"/>
      <c r="C76"/>
      <c r="D76"/>
      <c r="E76" s="161"/>
      <c r="F76"/>
      <c r="G76"/>
      <c r="H76" s="202"/>
      <c r="I76"/>
      <c r="J76"/>
      <c r="K76"/>
      <c r="L76"/>
      <c r="M76"/>
      <c r="N76"/>
      <c r="O76" s="198"/>
      <c r="P76" s="198"/>
      <c r="Q76" s="199"/>
      <c r="R76" s="203"/>
      <c r="S76" s="203"/>
      <c r="T76" s="203"/>
      <c r="U76" s="204"/>
      <c r="V76" s="204"/>
      <c r="W76" s="204"/>
      <c r="X76"/>
    </row>
    <row r="77" spans="1:24" x14ac:dyDescent="0.2">
      <c r="A77"/>
      <c r="B77"/>
      <c r="C77"/>
      <c r="D77"/>
      <c r="E77" s="161"/>
      <c r="F77"/>
      <c r="G77"/>
      <c r="H77" s="202"/>
      <c r="I77"/>
      <c r="J77"/>
      <c r="K77"/>
      <c r="L77"/>
      <c r="M77"/>
      <c r="N77"/>
      <c r="O77" s="198"/>
      <c r="P77" s="198"/>
      <c r="Q77" s="199"/>
      <c r="R77" s="203"/>
      <c r="S77" s="203"/>
      <c r="T77" s="203"/>
      <c r="U77" s="204"/>
      <c r="V77" s="204"/>
      <c r="W77" s="204"/>
      <c r="X77"/>
    </row>
    <row r="78" spans="1:24" x14ac:dyDescent="0.2">
      <c r="A78"/>
      <c r="B78"/>
      <c r="C78"/>
      <c r="D78"/>
      <c r="E78" s="161"/>
      <c r="F78"/>
      <c r="G78"/>
      <c r="H78" s="202"/>
      <c r="I78"/>
      <c r="J78"/>
      <c r="K78"/>
      <c r="L78"/>
      <c r="M78"/>
      <c r="N78"/>
      <c r="O78" s="198"/>
      <c r="P78" s="198"/>
      <c r="Q78" s="199"/>
      <c r="R78" s="203"/>
      <c r="S78" s="203"/>
      <c r="T78" s="203"/>
      <c r="U78" s="204"/>
      <c r="V78" s="204"/>
      <c r="W78" s="204"/>
      <c r="X78"/>
    </row>
    <row r="79" spans="1:24" x14ac:dyDescent="0.2">
      <c r="A79"/>
      <c r="B79"/>
      <c r="C79"/>
      <c r="D79"/>
      <c r="E79" s="161"/>
      <c r="F79"/>
      <c r="G79"/>
      <c r="H79" s="202"/>
      <c r="I79"/>
      <c r="J79"/>
      <c r="K79"/>
      <c r="L79"/>
      <c r="M79"/>
      <c r="N79"/>
      <c r="O79" s="198"/>
      <c r="P79" s="198"/>
      <c r="Q79" s="199"/>
      <c r="R79" s="203"/>
      <c r="S79" s="203"/>
      <c r="T79" s="203"/>
      <c r="U79" s="204"/>
      <c r="V79" s="204"/>
      <c r="W79" s="204"/>
      <c r="X79"/>
    </row>
    <row r="80" spans="1:24" x14ac:dyDescent="0.2">
      <c r="A80"/>
      <c r="B80"/>
      <c r="C80"/>
      <c r="D80"/>
      <c r="E80" s="161"/>
      <c r="F80"/>
      <c r="G80"/>
      <c r="H80" s="202"/>
      <c r="I80"/>
      <c r="J80"/>
      <c r="K80"/>
      <c r="L80"/>
      <c r="M80"/>
      <c r="N80"/>
      <c r="O80" s="198"/>
      <c r="P80" s="198"/>
      <c r="Q80" s="199"/>
      <c r="R80" s="203"/>
      <c r="S80" s="203"/>
      <c r="T80" s="203"/>
      <c r="U80" s="204"/>
      <c r="V80" s="204"/>
      <c r="W80" s="204"/>
      <c r="X80"/>
    </row>
    <row r="81" spans="1:26" x14ac:dyDescent="0.2">
      <c r="A81"/>
      <c r="B81"/>
      <c r="C81"/>
      <c r="D81"/>
      <c r="E81" s="161"/>
      <c r="F81"/>
      <c r="G81"/>
      <c r="H81" s="202"/>
      <c r="I81"/>
      <c r="J81"/>
      <c r="K81"/>
      <c r="L81"/>
      <c r="M81"/>
      <c r="N81"/>
      <c r="O81" s="198"/>
      <c r="P81" s="198"/>
      <c r="Q81" s="199"/>
      <c r="R81" s="203"/>
      <c r="S81" s="203"/>
      <c r="T81" s="203"/>
      <c r="U81" s="204"/>
      <c r="V81" s="204"/>
      <c r="W81" s="204"/>
      <c r="X81"/>
    </row>
    <row r="82" spans="1:26" x14ac:dyDescent="0.2">
      <c r="A82"/>
      <c r="B82"/>
      <c r="C82"/>
      <c r="D82"/>
      <c r="E82" s="161"/>
      <c r="F82"/>
      <c r="G82"/>
      <c r="H82" s="202"/>
      <c r="I82"/>
      <c r="J82"/>
      <c r="K82"/>
      <c r="L82"/>
      <c r="M82"/>
      <c r="N82"/>
      <c r="O82" s="198"/>
      <c r="P82" s="198"/>
      <c r="Q82" s="199"/>
      <c r="R82" s="203"/>
      <c r="S82" s="203"/>
      <c r="T82" s="203"/>
      <c r="U82" s="204"/>
      <c r="V82" s="204"/>
      <c r="W82" s="204"/>
      <c r="X82"/>
    </row>
    <row r="83" spans="1:26" x14ac:dyDescent="0.2">
      <c r="A83"/>
      <c r="B83"/>
      <c r="C83"/>
      <c r="D83"/>
      <c r="E83" s="161"/>
      <c r="F83"/>
      <c r="G83"/>
      <c r="H83" s="202"/>
      <c r="I83"/>
      <c r="J83"/>
      <c r="K83"/>
      <c r="L83"/>
      <c r="M83"/>
      <c r="N83"/>
      <c r="O83" s="198"/>
      <c r="P83" s="198"/>
      <c r="Q83" s="199"/>
      <c r="R83" s="203"/>
      <c r="S83" s="203"/>
      <c r="T83" s="203"/>
      <c r="U83" s="204"/>
      <c r="V83" s="204"/>
      <c r="W83" s="204"/>
      <c r="X83"/>
    </row>
    <row r="84" spans="1:26" x14ac:dyDescent="0.2">
      <c r="A84"/>
      <c r="B84"/>
      <c r="C84"/>
      <c r="D84"/>
      <c r="E84" s="161"/>
      <c r="F84"/>
      <c r="G84"/>
      <c r="H84" s="202"/>
      <c r="I84"/>
      <c r="J84"/>
      <c r="K84"/>
      <c r="L84"/>
      <c r="M84"/>
      <c r="N84"/>
      <c r="O84" s="198"/>
      <c r="P84" s="198"/>
      <c r="Q84" s="199"/>
      <c r="R84" s="203"/>
      <c r="S84" s="203"/>
      <c r="T84" s="203"/>
      <c r="U84" s="204"/>
      <c r="V84" s="204"/>
      <c r="W84" s="204"/>
      <c r="X84"/>
    </row>
    <row r="85" spans="1:26" x14ac:dyDescent="0.2">
      <c r="A85"/>
      <c r="B85"/>
      <c r="C85"/>
      <c r="D85"/>
      <c r="E85" s="161"/>
      <c r="F85"/>
      <c r="G85"/>
      <c r="H85" s="202"/>
      <c r="I85"/>
      <c r="J85"/>
      <c r="K85"/>
      <c r="L85"/>
      <c r="M85"/>
      <c r="N85"/>
      <c r="O85" s="198"/>
      <c r="P85" s="198"/>
      <c r="Q85" s="199"/>
      <c r="R85" s="203"/>
      <c r="S85" s="203"/>
      <c r="T85" s="203"/>
      <c r="U85" s="204"/>
      <c r="V85" s="204"/>
      <c r="W85" s="204"/>
      <c r="X85"/>
    </row>
    <row r="86" spans="1:26" x14ac:dyDescent="0.2">
      <c r="A86"/>
      <c r="B86"/>
      <c r="C86"/>
      <c r="D86"/>
      <c r="E86" s="161"/>
      <c r="F86"/>
      <c r="G86"/>
      <c r="H86" s="202"/>
      <c r="I86"/>
      <c r="J86"/>
      <c r="K86"/>
      <c r="L86"/>
      <c r="M86"/>
      <c r="N86"/>
      <c r="O86" s="198"/>
      <c r="P86" s="198"/>
      <c r="Q86" s="199"/>
      <c r="R86" s="203"/>
      <c r="S86" s="203"/>
      <c r="T86" s="203"/>
      <c r="U86" s="204"/>
      <c r="V86" s="204"/>
      <c r="W86" s="204"/>
      <c r="X86"/>
    </row>
    <row r="87" spans="1:26" x14ac:dyDescent="0.2">
      <c r="A87"/>
      <c r="B87"/>
      <c r="C87"/>
      <c r="D87"/>
      <c r="E87" s="161"/>
      <c r="F87"/>
      <c r="G87"/>
      <c r="H87" s="202"/>
      <c r="I87"/>
      <c r="J87"/>
      <c r="K87"/>
      <c r="L87"/>
      <c r="M87"/>
      <c r="N87"/>
      <c r="O87" s="198"/>
      <c r="P87" s="198"/>
      <c r="Q87" s="199"/>
      <c r="R87" s="203"/>
      <c r="S87" s="203"/>
      <c r="T87" s="203"/>
      <c r="U87" s="204"/>
      <c r="V87" s="204"/>
      <c r="W87" s="204"/>
      <c r="X87"/>
    </row>
    <row r="88" spans="1:26" x14ac:dyDescent="0.2">
      <c r="A88"/>
      <c r="B88"/>
      <c r="C88"/>
      <c r="D88"/>
      <c r="E88" s="161"/>
      <c r="F88"/>
      <c r="G88"/>
      <c r="H88" s="202"/>
      <c r="I88"/>
      <c r="J88"/>
      <c r="K88"/>
      <c r="L88"/>
      <c r="M88"/>
      <c r="N88"/>
      <c r="O88" s="198"/>
      <c r="P88" s="198"/>
      <c r="Q88" s="199"/>
      <c r="R88" s="203"/>
      <c r="S88" s="203"/>
      <c r="T88" s="203"/>
      <c r="U88" s="204"/>
      <c r="V88" s="204"/>
      <c r="W88" s="204"/>
      <c r="X88"/>
    </row>
    <row r="89" spans="1:26" s="200" customFormat="1" x14ac:dyDescent="0.2">
      <c r="A89" s="10"/>
      <c r="B89" s="10"/>
      <c r="C89" s="10"/>
      <c r="D89" s="10"/>
      <c r="E89" s="205"/>
      <c r="F89" s="10"/>
      <c r="G89" s="10"/>
      <c r="H89" s="206"/>
      <c r="I89" s="10"/>
      <c r="J89" s="10"/>
      <c r="K89" s="10"/>
      <c r="L89" s="10"/>
      <c r="M89" s="10"/>
      <c r="N89" s="10"/>
      <c r="O89" s="10"/>
      <c r="P89" s="10"/>
      <c r="Q89" s="207"/>
      <c r="R89" s="10"/>
      <c r="S89" s="10"/>
      <c r="T89" s="10"/>
      <c r="U89" s="10"/>
      <c r="V89" s="10"/>
      <c r="W89" s="10"/>
      <c r="X89" s="10"/>
      <c r="Z89" s="303"/>
    </row>
  </sheetData>
  <sheetProtection algorithmName="SHA-512" hashValue="8kWlBWJhkanD9ufzvXzvWC3l9rdUKWSsdS0P0YiNAVw3n73OmbtcC4MYRHyVqYcxzGdlmZePRIUO3vSIg6Q87Q==" saltValue="puaqBNKL9GvZOgPstbKrrQ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/>
  </sheetViews>
  <sheetFormatPr defaultRowHeight="12.75" x14ac:dyDescent="0.2"/>
  <cols>
    <col min="1" max="1" width="23.85546875" bestFit="1" customWidth="1"/>
    <col min="2" max="2" width="15.5703125" bestFit="1" customWidth="1"/>
    <col min="3" max="3" width="17" bestFit="1" customWidth="1"/>
    <col min="4" max="4" width="5.5703125" bestFit="1" customWidth="1"/>
    <col min="5" max="5" width="10.5703125" bestFit="1" customWidth="1"/>
    <col min="6" max="6" width="11.42578125" bestFit="1" customWidth="1"/>
    <col min="7" max="7" width="56.85546875" bestFit="1" customWidth="1"/>
    <col min="8" max="9" width="17.85546875" bestFit="1" customWidth="1"/>
    <col min="10" max="10" width="14.140625" bestFit="1" customWidth="1"/>
    <col min="11" max="11" width="15.85546875" bestFit="1" customWidth="1"/>
    <col min="12" max="12" width="14.140625" bestFit="1" customWidth="1"/>
    <col min="13" max="13" width="16.42578125" bestFit="1" customWidth="1"/>
    <col min="14" max="14" width="20.140625" bestFit="1" customWidth="1"/>
    <col min="15" max="15" width="23" bestFit="1" customWidth="1"/>
    <col min="16" max="16" width="20.85546875" bestFit="1" customWidth="1"/>
    <col min="17" max="17" width="13.140625" style="165" bestFit="1" customWidth="1"/>
    <col min="18" max="18" width="20.85546875" bestFit="1" customWidth="1"/>
    <col min="19" max="19" width="13.140625" style="165" bestFit="1" customWidth="1"/>
    <col min="20" max="20" width="14.5703125" bestFit="1" customWidth="1"/>
    <col min="21" max="21" width="9.42578125" bestFit="1" customWidth="1"/>
  </cols>
  <sheetData>
    <row r="1" spans="1:20" ht="15" customHeight="1" x14ac:dyDescent="0.2">
      <c r="A1" s="197" t="s">
        <v>465</v>
      </c>
      <c r="B1" s="197" t="s">
        <v>264</v>
      </c>
      <c r="C1" s="197" t="s">
        <v>265</v>
      </c>
      <c r="D1" s="197" t="s">
        <v>266</v>
      </c>
      <c r="E1" s="197" t="s">
        <v>267</v>
      </c>
      <c r="F1" s="197" t="s">
        <v>268</v>
      </c>
      <c r="G1" s="197" t="s">
        <v>269</v>
      </c>
      <c r="H1" s="197" t="s">
        <v>270</v>
      </c>
      <c r="I1" s="197" t="s">
        <v>271</v>
      </c>
      <c r="J1" s="197" t="s">
        <v>272</v>
      </c>
      <c r="K1" s="197" t="s">
        <v>273</v>
      </c>
      <c r="L1" s="197" t="s">
        <v>274</v>
      </c>
      <c r="M1" s="197" t="s">
        <v>275</v>
      </c>
      <c r="N1" s="197" t="s">
        <v>276</v>
      </c>
      <c r="O1" s="197" t="s">
        <v>277</v>
      </c>
      <c r="P1" s="197" t="s">
        <v>280</v>
      </c>
      <c r="Q1" s="197" t="s">
        <v>278</v>
      </c>
      <c r="R1" s="219" t="s">
        <v>279</v>
      </c>
      <c r="S1" s="219" t="s">
        <v>278</v>
      </c>
      <c r="T1" s="220" t="s">
        <v>281</v>
      </c>
    </row>
    <row r="2" spans="1:20" x14ac:dyDescent="0.2">
      <c r="H2" s="161"/>
      <c r="I2" s="161"/>
      <c r="J2" s="165"/>
      <c r="K2" s="165"/>
      <c r="O2" s="165"/>
      <c r="R2" s="165"/>
      <c r="S2" s="165">
        <f>R2*O2</f>
        <v>0</v>
      </c>
      <c r="T2" s="49">
        <f>S2-Q2</f>
        <v>0</v>
      </c>
    </row>
    <row r="3" spans="1:20" x14ac:dyDescent="0.2">
      <c r="H3" s="161"/>
      <c r="I3" s="161"/>
      <c r="J3" s="165"/>
      <c r="K3" s="165"/>
      <c r="O3" s="165"/>
      <c r="R3" s="165"/>
      <c r="T3" s="49"/>
    </row>
    <row r="4" spans="1:20" x14ac:dyDescent="0.2">
      <c r="H4" s="161"/>
      <c r="I4" s="161"/>
      <c r="J4" s="165"/>
      <c r="K4" s="165"/>
      <c r="O4" s="165"/>
      <c r="R4" s="165"/>
      <c r="T4" s="49"/>
    </row>
    <row r="5" spans="1:20" x14ac:dyDescent="0.2">
      <c r="H5" s="161"/>
      <c r="I5" s="161"/>
      <c r="J5" s="165"/>
      <c r="K5" s="165"/>
      <c r="O5" s="165"/>
      <c r="R5" s="165"/>
      <c r="T5" s="49"/>
    </row>
    <row r="6" spans="1:20" x14ac:dyDescent="0.2">
      <c r="H6" s="161"/>
      <c r="I6" s="161"/>
      <c r="J6" s="165"/>
      <c r="K6" s="165"/>
      <c r="O6" s="165"/>
      <c r="R6" s="165"/>
      <c r="T6" s="49"/>
    </row>
    <row r="7" spans="1:20" x14ac:dyDescent="0.2">
      <c r="H7" s="161"/>
      <c r="I7" s="161"/>
      <c r="J7" s="165"/>
      <c r="K7" s="165"/>
      <c r="O7" s="165"/>
      <c r="R7" s="165"/>
      <c r="T7" s="49"/>
    </row>
    <row r="11" spans="1:20" x14ac:dyDescent="0.2">
      <c r="R11" s="297"/>
    </row>
  </sheetData>
  <sheetProtection algorithmName="SHA-512" hashValue="44evn8W+W6dqJ49Ub6jLDjHuFmucKXO0DAPgVjkZCUmaC6QIvhLi7YHXexRPTIGm3Sh4ugiSuQroLyx4DLXYag==" saltValue="GDrOKfPK3HU38+vex4aPsg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H1" workbookViewId="0">
      <selection activeCell="L1" sqref="L1:O1"/>
    </sheetView>
  </sheetViews>
  <sheetFormatPr defaultRowHeight="12.75" x14ac:dyDescent="0.2"/>
  <cols>
    <col min="1" max="1" width="20.42578125" customWidth="1"/>
    <col min="2" max="2" width="15.85546875" customWidth="1"/>
    <col min="3" max="3" width="14.140625" customWidth="1"/>
    <col min="4" max="4" width="20.140625" customWidth="1"/>
    <col min="5" max="5" width="19.140625" customWidth="1"/>
    <col min="6" max="6" width="13.85546875" customWidth="1"/>
    <col min="7" max="8" width="20.5703125" customWidth="1"/>
    <col min="9" max="9" width="26.140625" customWidth="1"/>
    <col min="10" max="10" width="26.5703125" customWidth="1"/>
    <col min="11" max="11" width="21.5703125" customWidth="1"/>
    <col min="12" max="12" width="20.5703125" customWidth="1"/>
    <col min="13" max="13" width="20.140625" customWidth="1"/>
    <col min="14" max="14" width="16.5703125" customWidth="1"/>
  </cols>
  <sheetData>
    <row r="1" spans="1:15" ht="15" x14ac:dyDescent="0.2">
      <c r="A1" t="s">
        <v>311</v>
      </c>
      <c r="B1" s="196" t="s">
        <v>312</v>
      </c>
      <c r="C1" s="196" t="s">
        <v>313</v>
      </c>
      <c r="D1" s="196" t="s">
        <v>314</v>
      </c>
      <c r="E1" s="196" t="s">
        <v>315</v>
      </c>
      <c r="F1" s="196" t="s">
        <v>316</v>
      </c>
      <c r="G1" s="196" t="s">
        <v>317</v>
      </c>
      <c r="H1" s="196" t="s">
        <v>318</v>
      </c>
      <c r="I1" s="196" t="s">
        <v>319</v>
      </c>
      <c r="J1" s="196" t="s">
        <v>320</v>
      </c>
      <c r="K1" t="s">
        <v>277</v>
      </c>
      <c r="L1" t="s">
        <v>279</v>
      </c>
      <c r="M1" t="s">
        <v>280</v>
      </c>
      <c r="N1" t="s">
        <v>281</v>
      </c>
      <c r="O1" t="s">
        <v>278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I1" workbookViewId="0">
      <selection activeCell="M21" sqref="M21"/>
    </sheetView>
  </sheetViews>
  <sheetFormatPr defaultRowHeight="12.75" x14ac:dyDescent="0.2"/>
  <cols>
    <col min="1" max="1" width="20.42578125" customWidth="1"/>
    <col min="2" max="2" width="11.42578125" customWidth="1"/>
    <col min="7" max="7" width="15.85546875" customWidth="1"/>
    <col min="8" max="8" width="17.42578125" customWidth="1"/>
    <col min="9" max="9" width="17.140625" customWidth="1"/>
    <col min="10" max="10" width="14.140625" customWidth="1"/>
    <col min="11" max="11" width="12.42578125" customWidth="1"/>
    <col min="12" max="12" width="14.5703125" customWidth="1"/>
    <col min="13" max="13" width="16.140625" customWidth="1"/>
    <col min="14" max="14" width="20.140625" customWidth="1"/>
    <col min="15" max="15" width="24.5703125" customWidth="1"/>
    <col min="16" max="16" width="20.42578125" customWidth="1"/>
    <col min="17" max="17" width="19.42578125" bestFit="1" customWidth="1"/>
    <col min="18" max="20" width="12" bestFit="1" customWidth="1"/>
  </cols>
  <sheetData>
    <row r="1" spans="1:20" x14ac:dyDescent="0.2">
      <c r="A1" t="s">
        <v>263</v>
      </c>
      <c r="B1" t="s">
        <v>264</v>
      </c>
      <c r="C1" t="s">
        <v>265</v>
      </c>
      <c r="D1" t="s">
        <v>266</v>
      </c>
      <c r="E1" t="s">
        <v>267</v>
      </c>
      <c r="F1" t="s">
        <v>268</v>
      </c>
      <c r="G1" t="s">
        <v>269</v>
      </c>
      <c r="H1" t="s">
        <v>270</v>
      </c>
      <c r="I1" t="s">
        <v>271</v>
      </c>
      <c r="J1" t="s">
        <v>272</v>
      </c>
      <c r="K1" t="s">
        <v>273</v>
      </c>
      <c r="L1" t="s">
        <v>274</v>
      </c>
      <c r="M1" t="s">
        <v>275</v>
      </c>
      <c r="N1" t="s">
        <v>276</v>
      </c>
      <c r="O1" t="s">
        <v>277</v>
      </c>
      <c r="P1" s="300" t="s">
        <v>280</v>
      </c>
      <c r="Q1" s="300" t="s">
        <v>278</v>
      </c>
      <c r="R1" s="300" t="s">
        <v>279</v>
      </c>
      <c r="S1" s="300" t="s">
        <v>278</v>
      </c>
      <c r="T1" s="300" t="s">
        <v>281</v>
      </c>
    </row>
    <row r="2" spans="1:20" x14ac:dyDescent="0.2">
      <c r="H2" s="161"/>
      <c r="I2" s="161"/>
      <c r="O2" s="165"/>
      <c r="Q2" s="165"/>
      <c r="S2" s="49"/>
      <c r="T2" s="49"/>
    </row>
    <row r="3" spans="1:20" x14ac:dyDescent="0.2">
      <c r="H3" s="161"/>
      <c r="I3" s="161"/>
      <c r="O3" s="165"/>
      <c r="Q3" s="165"/>
      <c r="S3" s="49"/>
      <c r="T3" s="4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2" sqref="A2"/>
    </sheetView>
  </sheetViews>
  <sheetFormatPr defaultRowHeight="12.75" x14ac:dyDescent="0.2"/>
  <cols>
    <col min="1" max="1" width="22.5703125" bestFit="1" customWidth="1"/>
    <col min="2" max="2" width="12" bestFit="1" customWidth="1"/>
    <col min="3" max="3" width="10.85546875" bestFit="1" customWidth="1"/>
    <col min="4" max="4" width="18.42578125" bestFit="1" customWidth="1"/>
    <col min="5" max="5" width="17.42578125" style="161" bestFit="1" customWidth="1"/>
    <col min="6" max="6" width="16.140625" style="161" bestFit="1" customWidth="1"/>
    <col min="7" max="7" width="22.5703125" bestFit="1" customWidth="1"/>
    <col min="8" max="8" width="23.85546875" bestFit="1" customWidth="1"/>
    <col min="9" max="9" width="20.85546875" bestFit="1" customWidth="1"/>
    <col min="10" max="10" width="15.85546875" bestFit="1" customWidth="1"/>
    <col min="11" max="11" width="24.42578125" bestFit="1" customWidth="1"/>
    <col min="12" max="12" width="9" bestFit="1" customWidth="1"/>
    <col min="13" max="13" width="5.85546875" bestFit="1" customWidth="1"/>
    <col min="14" max="14" width="11.85546875" bestFit="1" customWidth="1"/>
  </cols>
  <sheetData>
    <row r="1" spans="1:15" x14ac:dyDescent="0.2">
      <c r="A1" s="160" t="s">
        <v>383</v>
      </c>
      <c r="B1" s="160" t="s">
        <v>384</v>
      </c>
      <c r="C1" s="160" t="s">
        <v>268</v>
      </c>
      <c r="D1" s="160" t="s">
        <v>269</v>
      </c>
      <c r="E1" s="221" t="s">
        <v>385</v>
      </c>
      <c r="F1" s="221" t="s">
        <v>386</v>
      </c>
      <c r="G1" s="160" t="s">
        <v>276</v>
      </c>
      <c r="H1" s="160" t="s">
        <v>387</v>
      </c>
      <c r="I1" s="160" t="s">
        <v>388</v>
      </c>
      <c r="J1" s="160" t="s">
        <v>376</v>
      </c>
      <c r="K1" s="160" t="s">
        <v>389</v>
      </c>
      <c r="L1" s="160" t="s">
        <v>391</v>
      </c>
      <c r="M1" s="160" t="s">
        <v>16</v>
      </c>
      <c r="N1" s="160" t="s">
        <v>390</v>
      </c>
      <c r="O1" s="160" t="s">
        <v>394</v>
      </c>
    </row>
    <row r="2" spans="1:15" x14ac:dyDescent="0.2">
      <c r="N2">
        <f>SUMIFS('Distribúcia 24 URSO'!$F$10:$F$49,'Distribúcia 24 URSO'!$D$10:$D$49,'korekcna distr'!M2)</f>
        <v>0</v>
      </c>
      <c r="O2">
        <f>N2-L2</f>
        <v>0</v>
      </c>
    </row>
    <row r="3" spans="1:15" x14ac:dyDescent="0.2">
      <c r="N3">
        <f>SUMIFS('Distribúcia 24 URSO'!$F$10:$F$49,'Distribúcia 24 URSO'!$D$10:$D$49,'korekcna distr'!M3)</f>
        <v>0</v>
      </c>
      <c r="O3">
        <f t="shared" ref="O3:O18" si="0">N3-L3</f>
        <v>0</v>
      </c>
    </row>
    <row r="4" spans="1:15" x14ac:dyDescent="0.2">
      <c r="N4">
        <f>SUMIFS('Distribúcia 24 URSO'!$F$10:$F$49,'Distribúcia 24 URSO'!$D$10:$D$49,'korekcna distr'!M4)</f>
        <v>0</v>
      </c>
      <c r="O4">
        <f t="shared" si="0"/>
        <v>0</v>
      </c>
    </row>
    <row r="5" spans="1:15" x14ac:dyDescent="0.2">
      <c r="N5">
        <f>SUMIFS('Distribúcia 24 URSO'!$F$10:$F$49,'Distribúcia 24 URSO'!$D$10:$D$49,'korekcna distr'!M5)</f>
        <v>0</v>
      </c>
      <c r="O5">
        <f t="shared" si="0"/>
        <v>0</v>
      </c>
    </row>
    <row r="6" spans="1:15" x14ac:dyDescent="0.2">
      <c r="N6">
        <f>SUMIFS('Distribúcia 24 URSO'!$F$10:$F$49,'Distribúcia 24 URSO'!$D$10:$D$49,'korekcna distr'!M6)</f>
        <v>0</v>
      </c>
      <c r="O6">
        <f t="shared" si="0"/>
        <v>0</v>
      </c>
    </row>
    <row r="7" spans="1:15" x14ac:dyDescent="0.2">
      <c r="N7">
        <f>SUMIFS('Distribúcia 24 URSO'!$F$10:$F$49,'Distribúcia 24 URSO'!$D$10:$D$49,'korekcna distr'!M7)</f>
        <v>0</v>
      </c>
      <c r="O7">
        <f t="shared" si="0"/>
        <v>0</v>
      </c>
    </row>
    <row r="8" spans="1:15" x14ac:dyDescent="0.2">
      <c r="N8">
        <f>SUMIFS('Distribúcia 24 URSO'!$F$10:$F$49,'Distribúcia 24 URSO'!$D$10:$D$49,'korekcna distr'!M8)</f>
        <v>0</v>
      </c>
      <c r="O8">
        <f t="shared" si="0"/>
        <v>0</v>
      </c>
    </row>
    <row r="9" spans="1:15" x14ac:dyDescent="0.2">
      <c r="N9">
        <f>SUMIFS('Distribúcia 24 URSO'!$F$10:$F$49,'Distribúcia 24 URSO'!$D$10:$D$49,'korekcna distr'!M9)</f>
        <v>0</v>
      </c>
      <c r="O9">
        <f t="shared" si="0"/>
        <v>0</v>
      </c>
    </row>
    <row r="10" spans="1:15" x14ac:dyDescent="0.2">
      <c r="N10">
        <f>SUMIFS('Distribúcia 24 URSO'!$F$10:$F$49,'Distribúcia 24 URSO'!$D$10:$D$49,'korekcna distr'!M10)</f>
        <v>0</v>
      </c>
      <c r="O10">
        <f t="shared" si="0"/>
        <v>0</v>
      </c>
    </row>
    <row r="11" spans="1:15" x14ac:dyDescent="0.2">
      <c r="N11">
        <f>SUMIFS('Distribúcia 24 URSO'!$F$10:$F$49,'Distribúcia 24 URSO'!$D$10:$D$49,'korekcna distr'!M11)</f>
        <v>0</v>
      </c>
      <c r="O11">
        <f t="shared" si="0"/>
        <v>0</v>
      </c>
    </row>
    <row r="12" spans="1:15" x14ac:dyDescent="0.2">
      <c r="N12">
        <f>SUMIFS('Distribúcia 24 URSO'!$F$10:$F$49,'Distribúcia 24 URSO'!$D$10:$D$49,'korekcna distr'!M12)</f>
        <v>0</v>
      </c>
      <c r="O12">
        <f t="shared" si="0"/>
        <v>0</v>
      </c>
    </row>
    <row r="13" spans="1:15" x14ac:dyDescent="0.2">
      <c r="N13">
        <f>SUMIFS('Distribúcia 24 URSO'!$F$10:$F$49,'Distribúcia 24 URSO'!$D$10:$D$49,'korekcna distr'!M13)</f>
        <v>0</v>
      </c>
      <c r="O13">
        <f t="shared" si="0"/>
        <v>0</v>
      </c>
    </row>
    <row r="14" spans="1:15" x14ac:dyDescent="0.2">
      <c r="N14">
        <f>SUMIFS('Distribúcia 24 URSO'!$F$10:$F$49,'Distribúcia 24 URSO'!$D$10:$D$49,'korekcna distr'!M14)</f>
        <v>0</v>
      </c>
      <c r="O14">
        <f t="shared" si="0"/>
        <v>0</v>
      </c>
    </row>
    <row r="15" spans="1:15" x14ac:dyDescent="0.2">
      <c r="N15">
        <f>SUMIFS('Distribúcia 24 URSO'!$F$10:$F$49,'Distribúcia 24 URSO'!$D$10:$D$49,'korekcna distr'!M15)</f>
        <v>0</v>
      </c>
      <c r="O15">
        <f t="shared" si="0"/>
        <v>0</v>
      </c>
    </row>
    <row r="16" spans="1:15" x14ac:dyDescent="0.2">
      <c r="N16">
        <f>SUMIFS('Distribúcia 24 URSO'!$F$10:$F$49,'Distribúcia 24 URSO'!$D$10:$D$49,'korekcna distr'!M16)</f>
        <v>0</v>
      </c>
      <c r="O16">
        <f t="shared" si="0"/>
        <v>0</v>
      </c>
    </row>
    <row r="17" spans="14:15" x14ac:dyDescent="0.2">
      <c r="N17">
        <f>SUMIFS('Distribúcia 24 URSO'!$F$10:$F$49,'Distribúcia 24 URSO'!$D$10:$D$49,'korekcna distr'!M17)</f>
        <v>0</v>
      </c>
      <c r="O17">
        <f t="shared" si="0"/>
        <v>0</v>
      </c>
    </row>
    <row r="18" spans="14:15" x14ac:dyDescent="0.2">
      <c r="N18">
        <f>SUMIFS('Distribúcia 24 URSO'!$F$10:$F$49,'Distribúcia 24 URSO'!$D$10:$D$49,'korekcna distr'!M18)</f>
        <v>0</v>
      </c>
      <c r="O18">
        <f t="shared" si="0"/>
        <v>0</v>
      </c>
    </row>
  </sheetData>
  <sheetProtection algorithmName="SHA-512" hashValue="9rBYnHqAZMQEsWguIsdYfsaUb0gZV6OQjDcB0GR3Z+/AbCIwoyprRXrMMYYS58zMgxFdsftmNcTQqmqlOth2GQ==" saltValue="p90SvsJj1bVJJggxUPXFg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12 24.xlsx" edit="true"/>
    <f:field ref="objsubject" par="" text="" edit="true"/>
    <f:field ref="objcreatedby" par="" text="wsmhpzpness"/>
    <f:field ref="objcreatedat" par="" date="2025-01-20T09:30:19" text="20.1.2025 9:30:19"/>
    <f:field ref="objchangedby" par="" text="Nedorost, Miroslav"/>
    <f:field ref="objmodifiedat" par="" date="2025-02-20T11:07:11" text="20.2.2025 11:07:11"/>
    <f:field ref="doc_FSCFOLIO_1_1001_FieldDocumentNumber" par="" text=""/>
    <f:field ref="doc_FSCFOLIO_1_1001_FieldSubject" par="" text="" edit="true"/>
    <f:field ref="FSCFOLIO_1_1001_FieldCurrentUser" par="" text="Miroslav Nedorost"/>
    <f:field ref="CCAPRECONFIG_15_1001_Objektname" par="" text="12 24.xlsx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  <f:record inx="1">
    <f:field ref="SKEDITIONREG_103_510_MenoNazov" par="" text="SPP - distribúcia, a.s."/>
    <f:field ref="SKEDITIONREG_103_510_POBox" par="" text=""/>
    <f:field ref="SKEDITIONREG_103_510_Ulica" par="" text="Plátennícka 19013/2"/>
    <f:field ref="SKEDITIONREG_103_510_PSC" par="" text="821 09"/>
    <f:field ref="SKEDITIONREG_103_510_Obec" par="" text="Bratislava-Ružinov"/>
    <f:field ref="SKEDITIONREG_103_510_Krajina" par="" text=""/>
    <f:field ref="SKEDITIONREG_103_510_Stat" par="" text=""/>
    <f:field ref="SKEDITIONREG_103_510_AddrLine1" par="" text="Plátennícka 19013/2"/>
    <f:field ref="SKEDITIONREG_103_510_AddrLine2" par="" text="Bratislava-Ružinov"/>
    <f:field ref="SKEDITIONREG_103_510_AddrLine3" par="" text="Bratislava II"/>
    <f:field ref="SKEDITIONREG_103_510_AddrLine4" par="" text=""/>
    <f:field ref="SKEDITIONREG_103_510_ElAddr1" par="" text="SPP - distribúcia, a.s."/>
    <f:field ref="SKEDITIONREG_103_510_ElAddr2" par="" text="ico://sk/35910739"/>
  </f:record>
  <f:display par="" text="Serialcontext &gt; Adresáti">
    <f:field ref="SKEDITIONREG_103_510_MenoNazov" text="Názov (pole)"/>
    <f:field ref="SKEDITIONREG_103_510_POBox" text="P.O. Box"/>
    <f:field ref="SKEDITIONREG_103_510_Ulica" text="Ulica"/>
    <f:field ref="SKEDITIONREG_103_510_PSC" text="PSČ"/>
    <f:field ref="SKEDITIONREG_103_510_Obec" text="Obec"/>
    <f:field ref="SKEDITIONREG_103_510_Krajina" text="Krajina/provincia"/>
    <f:field ref="SKEDITIONREG_103_510_Stat" text="Štát"/>
    <f:field ref="SKEDITIONREG_103_510_AddrLine1" text="Adresný riadok 1"/>
    <f:field ref="SKEDITIONREG_103_510_AddrLine2" text="Adresný riadok 2"/>
    <f:field ref="SKEDITIONREG_103_510_AddrLine3" text="Adresný riadok 3"/>
    <f:field ref="SKEDITIONREG_103_510_AddrLine4" text="Adresný riadok 4"/>
    <f:field ref="SKEDITIONREG_103_510_ElAddr1" text="El. adresa 1"/>
    <f:field ref="SKEDITIONREG_103_510_ElAddr2" text="El. adresa 2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Dodávateľ </vt:lpstr>
      <vt:lpstr>kompenzácia_distribucia_plyn_24</vt:lpstr>
      <vt:lpstr>Distribúcia 24 URSO</vt:lpstr>
      <vt:lpstr>Distribúcia 24 NV</vt:lpstr>
      <vt:lpstr>prekroc DMAX</vt:lpstr>
      <vt:lpstr>prekroc CYC</vt:lpstr>
      <vt:lpstr>prekroc entry</vt:lpstr>
      <vt:lpstr>korekcna CYC</vt:lpstr>
      <vt:lpstr>korekcna distr</vt:lpstr>
      <vt:lpstr>korekcna Dmax</vt:lpstr>
      <vt:lpstr>prekroc_entry</vt:lpstr>
      <vt:lpstr>vyrovnaný odber</vt:lpstr>
      <vt:lpstr>'Dodávateľ '!Oblasť_tlače</vt:lpstr>
      <vt:lpstr>kompenzácia_distribucia_plyn_24!Oblasť_tlače</vt:lpstr>
    </vt:vector>
  </TitlesOfParts>
  <Company>SPP - distribúcia,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Škvarka Peter</dc:creator>
  <cp:lastModifiedBy>Nedorost Miroslav</cp:lastModifiedBy>
  <cp:lastPrinted>2026-01-29T10:08:55Z</cp:lastPrinted>
  <dcterms:created xsi:type="dcterms:W3CDTF">2023-12-19T11:31:02Z</dcterms:created>
  <dcterms:modified xsi:type="dcterms:W3CDTF">2026-02-02T08:48:22Z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2023-12-19T11:31:03Z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e37202b3-8895-4770-884b-d21e749a6314</vt:lpwstr>
  </property>
  <property fmtid="{D5CDD505-2E9C-101B-9397-08002B2CF9AE}" pid="8" name="MSIP_Label_d890c794-246a-4c70-b857-2df127989a79_ContentBits">
    <vt:lpwstr>0</vt:lpwstr>
  </property>
  <property fmtid="{D5CDD505-2E9C-101B-9397-08002B2CF9AE}" pid="9" name="FSC#SKMH@103.510:zaznam_vnut_adresati_MH_1">
    <vt:lpwstr/>
  </property>
  <property fmtid="{D5CDD505-2E9C-101B-9397-08002B2CF9AE}" pid="10" name="FSC#SKMH@103.510:zaznam_vnut_adresati_MH_2">
    <vt:lpwstr/>
  </property>
  <property fmtid="{D5CDD505-2E9C-101B-9397-08002B2CF9AE}" pid="11" name="FSC#SKMH@103.510:zaznam_vnut_adresati_MH_3">
    <vt:lpwstr/>
  </property>
  <property fmtid="{D5CDD505-2E9C-101B-9397-08002B2CF9AE}" pid="12" name="FSC#SKMH@103.510:zaznam_vnut_adresati_MH_4">
    <vt:lpwstr/>
  </property>
  <property fmtid="{D5CDD505-2E9C-101B-9397-08002B2CF9AE}" pid="13" name="FSC#SKMH@103.510:zaznam_vnut_adresati_MH_5">
    <vt:lpwstr/>
  </property>
  <property fmtid="{D5CDD505-2E9C-101B-9397-08002B2CF9AE}" pid="14" name="FSC#SKMH@103.510:zaznam_vnut_adresati_MH_6">
    <vt:lpwstr/>
  </property>
  <property fmtid="{D5CDD505-2E9C-101B-9397-08002B2CF9AE}" pid="15" name="FSC#SKMH@103.510:zaznam_vnut_adresati_MH_7">
    <vt:lpwstr/>
  </property>
  <property fmtid="{D5CDD505-2E9C-101B-9397-08002B2CF9AE}" pid="16" name="FSC#SKMH@103.510:zaznam_vnut_adresati_MH_8">
    <vt:lpwstr/>
  </property>
  <property fmtid="{D5CDD505-2E9C-101B-9397-08002B2CF9AE}" pid="17" name="FSC#SKMH@103.510:zaznam_vnut_adresati_MH_9">
    <vt:lpwstr/>
  </property>
  <property fmtid="{D5CDD505-2E9C-101B-9397-08002B2CF9AE}" pid="18" name="FSC#SKMH@103.510:zaznam_vnut_adresati_MH_10">
    <vt:lpwstr/>
  </property>
  <property fmtid="{D5CDD505-2E9C-101B-9397-08002B2CF9AE}" pid="19" name="FSC#SKMH@103.510:zaznam_vnut_adresati_MH_11">
    <vt:lpwstr/>
  </property>
  <property fmtid="{D5CDD505-2E9C-101B-9397-08002B2CF9AE}" pid="20" name="FSC#SKMH@103.510:zaznam_vnut_adresati_MH_12">
    <vt:lpwstr/>
  </property>
  <property fmtid="{D5CDD505-2E9C-101B-9397-08002B2CF9AE}" pid="21" name="FSC#SKMH@103.510:zaznam_vnut_adresati_MH_13">
    <vt:lpwstr/>
  </property>
  <property fmtid="{D5CDD505-2E9C-101B-9397-08002B2CF9AE}" pid="22" name="FSC#SKMH@103.510:zaznam_vnut_adresati_MH_14">
    <vt:lpwstr/>
  </property>
  <property fmtid="{D5CDD505-2E9C-101B-9397-08002B2CF9AE}" pid="23" name="FSC#SKMH@103.510:zaznam_vnut_adresati_MH_15">
    <vt:lpwstr/>
  </property>
  <property fmtid="{D5CDD505-2E9C-101B-9397-08002B2CF9AE}" pid="24" name="FSC#SKMH@103.510:zaznam_vnut_adresati_MH_16">
    <vt:lpwstr/>
  </property>
  <property fmtid="{D5CDD505-2E9C-101B-9397-08002B2CF9AE}" pid="25" name="FSC#SKMH@103.510:zaznam_vnut_adresati_MH_17">
    <vt:lpwstr/>
  </property>
  <property fmtid="{D5CDD505-2E9C-101B-9397-08002B2CF9AE}" pid="26" name="FSC#SKMH@103.510:zaznam_vnut_adresati_MH_18">
    <vt:lpwstr/>
  </property>
  <property fmtid="{D5CDD505-2E9C-101B-9397-08002B2CF9AE}" pid="27" name="FSC#SKMH@103.510:zaznam_vnut_adresati_MH_19">
    <vt:lpwstr/>
  </property>
  <property fmtid="{D5CDD505-2E9C-101B-9397-08002B2CF9AE}" pid="28" name="FSC#SKMH@103.510:zaznam_vnut_adresati_MH_20">
    <vt:lpwstr/>
  </property>
  <property fmtid="{D5CDD505-2E9C-101B-9397-08002B2CF9AE}" pid="29" name="FSC#SKMH@103.510:zaznam_vnut_adresati_MH_21">
    <vt:lpwstr/>
  </property>
  <property fmtid="{D5CDD505-2E9C-101B-9397-08002B2CF9AE}" pid="30" name="FSC#SKMH@103.510:zaznam_vnut_adresati_MH_22">
    <vt:lpwstr/>
  </property>
  <property fmtid="{D5CDD505-2E9C-101B-9397-08002B2CF9AE}" pid="31" name="FSC#SKMH@103.510:zaznam_vnut_adresati_MH_23">
    <vt:lpwstr/>
  </property>
  <property fmtid="{D5CDD505-2E9C-101B-9397-08002B2CF9AE}" pid="32" name="FSC#SKMH@103.510:zaznam_vnut_adresati_MH_24">
    <vt:lpwstr/>
  </property>
  <property fmtid="{D5CDD505-2E9C-101B-9397-08002B2CF9AE}" pid="33" name="FSC#SKMH@103.510:zaznam_vnut_adresati_MH_25">
    <vt:lpwstr/>
  </property>
  <property fmtid="{D5CDD505-2E9C-101B-9397-08002B2CF9AE}" pid="34" name="FSC#SKMH@103.510:zaznam_vnut_adresati_MH_26">
    <vt:lpwstr/>
  </property>
  <property fmtid="{D5CDD505-2E9C-101B-9397-08002B2CF9AE}" pid="35" name="FSC#SKMH@103.510:zaznam_vnut_adresati_MH_27">
    <vt:lpwstr/>
  </property>
  <property fmtid="{D5CDD505-2E9C-101B-9397-08002B2CF9AE}" pid="36" name="FSC#SKMH@103.510:zaznam_vnut_adresati_MH_28">
    <vt:lpwstr/>
  </property>
  <property fmtid="{D5CDD505-2E9C-101B-9397-08002B2CF9AE}" pid="37" name="FSC#SKMH@103.510:zaznam_vnut_adresati_MH_29">
    <vt:lpwstr/>
  </property>
  <property fmtid="{D5CDD505-2E9C-101B-9397-08002B2CF9AE}" pid="38" name="FSC#SKMH@103.510:zaznam_vnut_adresati_MH_30">
    <vt:lpwstr/>
  </property>
  <property fmtid="{D5CDD505-2E9C-101B-9397-08002B2CF9AE}" pid="39" name="FSC#SKMH@103.510:zaznam_vnut_adresati_MH_31">
    <vt:lpwstr/>
  </property>
  <property fmtid="{D5CDD505-2E9C-101B-9397-08002B2CF9AE}" pid="40" name="FSC#SKMH@103.510:zaznam_vnut_adresati_MH_32">
    <vt:lpwstr/>
  </property>
  <property fmtid="{D5CDD505-2E9C-101B-9397-08002B2CF9AE}" pid="41" name="FSC#SKMH@103.510:zaznam_vnut_adresati_MH_33">
    <vt:lpwstr/>
  </property>
  <property fmtid="{D5CDD505-2E9C-101B-9397-08002B2CF9AE}" pid="42" name="FSC#SKMH@103.510:zaznam_vnut_adresati_MH_34">
    <vt:lpwstr/>
  </property>
  <property fmtid="{D5CDD505-2E9C-101B-9397-08002B2CF9AE}" pid="43" name="FSC#SKMH@103.510:zaznam_vnut_adresati_MH_35">
    <vt:lpwstr/>
  </property>
  <property fmtid="{D5CDD505-2E9C-101B-9397-08002B2CF9AE}" pid="44" name="FSC#SKMH@103.510:zaznam_vnut_adresati_MH_36">
    <vt:lpwstr/>
  </property>
  <property fmtid="{D5CDD505-2E9C-101B-9397-08002B2CF9AE}" pid="45" name="FSC#SKMH@103.510:zaznam_vnut_adresati_MH_37">
    <vt:lpwstr/>
  </property>
  <property fmtid="{D5CDD505-2E9C-101B-9397-08002B2CF9AE}" pid="46" name="FSC#SKMH@103.510:zaznam_vnut_adresati_MH_38">
    <vt:lpwstr/>
  </property>
  <property fmtid="{D5CDD505-2E9C-101B-9397-08002B2CF9AE}" pid="47" name="FSC#SKMH@103.510:zaznam_vnut_adresati_MH_39">
    <vt:lpwstr/>
  </property>
  <property fmtid="{D5CDD505-2E9C-101B-9397-08002B2CF9AE}" pid="48" name="FSC#SKMH@103.510:zaznam_vnut_adresati_MH_40">
    <vt:lpwstr/>
  </property>
  <property fmtid="{D5CDD505-2E9C-101B-9397-08002B2CF9AE}" pid="49" name="FSC#SKMH@103.510:zaznam_vnut_adresati_rozd_MH">
    <vt:lpwstr/>
  </property>
  <property fmtid="{D5CDD505-2E9C-101B-9397-08002B2CF9AE}" pid="50" name="FSC#SKEDITIONREG@103.510:a_acceptor">
    <vt:lpwstr/>
  </property>
  <property fmtid="{D5CDD505-2E9C-101B-9397-08002B2CF9AE}" pid="51" name="FSC#SKEDITIONREG@103.510:a_clearedat">
    <vt:lpwstr/>
  </property>
  <property fmtid="{D5CDD505-2E9C-101B-9397-08002B2CF9AE}" pid="52" name="FSC#SKEDITIONREG@103.510:a_clearedby">
    <vt:lpwstr/>
  </property>
  <property fmtid="{D5CDD505-2E9C-101B-9397-08002B2CF9AE}" pid="53" name="FSC#SKEDITIONREG@103.510:a_comm">
    <vt:lpwstr/>
  </property>
  <property fmtid="{D5CDD505-2E9C-101B-9397-08002B2CF9AE}" pid="54" name="FSC#SKEDITIONREG@103.510:a_decisionattachments">
    <vt:lpwstr/>
  </property>
  <property fmtid="{D5CDD505-2E9C-101B-9397-08002B2CF9AE}" pid="55" name="FSC#SKEDITIONREG@103.510:a_deliveredat">
    <vt:lpwstr/>
  </property>
  <property fmtid="{D5CDD505-2E9C-101B-9397-08002B2CF9AE}" pid="56" name="FSC#SKEDITIONREG@103.510:a_delivery">
    <vt:lpwstr/>
  </property>
  <property fmtid="{D5CDD505-2E9C-101B-9397-08002B2CF9AE}" pid="57" name="FSC#SKEDITIONREG@103.510:a_extension">
    <vt:lpwstr/>
  </property>
  <property fmtid="{D5CDD505-2E9C-101B-9397-08002B2CF9AE}" pid="58" name="FSC#SKEDITIONREG@103.510:a_filenumber">
    <vt:lpwstr/>
  </property>
  <property fmtid="{D5CDD505-2E9C-101B-9397-08002B2CF9AE}" pid="59" name="FSC#SKEDITIONREG@103.510:a_fileresponsible">
    <vt:lpwstr/>
  </property>
  <property fmtid="{D5CDD505-2E9C-101B-9397-08002B2CF9AE}" pid="60" name="FSC#SKEDITIONREG@103.510:a_fileresporg">
    <vt:lpwstr/>
  </property>
  <property fmtid="{D5CDD505-2E9C-101B-9397-08002B2CF9AE}" pid="61" name="FSC#SKEDITIONREG@103.510:a_fileresporg_email_OU">
    <vt:lpwstr/>
  </property>
  <property fmtid="{D5CDD505-2E9C-101B-9397-08002B2CF9AE}" pid="62" name="FSC#SKEDITIONREG@103.510:a_fileresporg_emailaddress">
    <vt:lpwstr/>
  </property>
  <property fmtid="{D5CDD505-2E9C-101B-9397-08002B2CF9AE}" pid="63" name="FSC#SKEDITIONREG@103.510:a_fileresporg_fax">
    <vt:lpwstr/>
  </property>
  <property fmtid="{D5CDD505-2E9C-101B-9397-08002B2CF9AE}" pid="64" name="FSC#SKEDITIONREG@103.510:a_fileresporg_fax_OU">
    <vt:lpwstr/>
  </property>
  <property fmtid="{D5CDD505-2E9C-101B-9397-08002B2CF9AE}" pid="65" name="FSC#SKEDITIONREG@103.510:a_fileresporg_function">
    <vt:lpwstr/>
  </property>
  <property fmtid="{D5CDD505-2E9C-101B-9397-08002B2CF9AE}" pid="66" name="FSC#SKEDITIONREG@103.510:a_fileresporg_function_OU">
    <vt:lpwstr/>
  </property>
  <property fmtid="{D5CDD505-2E9C-101B-9397-08002B2CF9AE}" pid="67" name="FSC#SKEDITIONREG@103.510:a_fileresporg_head">
    <vt:lpwstr/>
  </property>
  <property fmtid="{D5CDD505-2E9C-101B-9397-08002B2CF9AE}" pid="68" name="FSC#SKEDITIONREG@103.510:a_fileresporg_head_OU">
    <vt:lpwstr/>
  </property>
  <property fmtid="{D5CDD505-2E9C-101B-9397-08002B2CF9AE}" pid="69" name="FSC#SKEDITIONREG@103.510:a_fileresporg_OU">
    <vt:lpwstr/>
  </property>
  <property fmtid="{D5CDD505-2E9C-101B-9397-08002B2CF9AE}" pid="70" name="FSC#SKEDITIONREG@103.510:a_fileresporg_phone">
    <vt:lpwstr/>
  </property>
  <property fmtid="{D5CDD505-2E9C-101B-9397-08002B2CF9AE}" pid="71" name="FSC#SKEDITIONREG@103.510:a_fileresporg_phone_OU">
    <vt:lpwstr/>
  </property>
  <property fmtid="{D5CDD505-2E9C-101B-9397-08002B2CF9AE}" pid="72" name="FSC#SKEDITIONREG@103.510:a_incattachments">
    <vt:lpwstr/>
  </property>
  <property fmtid="{D5CDD505-2E9C-101B-9397-08002B2CF9AE}" pid="73" name="FSC#SKEDITIONREG@103.510:a_incnr">
    <vt:lpwstr/>
  </property>
  <property fmtid="{D5CDD505-2E9C-101B-9397-08002B2CF9AE}" pid="74" name="FSC#SKEDITIONREG@103.510:a_objcreatedstr">
    <vt:lpwstr/>
  </property>
  <property fmtid="{D5CDD505-2E9C-101B-9397-08002B2CF9AE}" pid="75" name="FSC#SKEDITIONREG@103.510:a_ordernumber">
    <vt:lpwstr/>
  </property>
  <property fmtid="{D5CDD505-2E9C-101B-9397-08002B2CF9AE}" pid="76" name="FSC#SKEDITIONREG@103.510:a_oursign">
    <vt:lpwstr/>
  </property>
  <property fmtid="{D5CDD505-2E9C-101B-9397-08002B2CF9AE}" pid="77" name="FSC#SKEDITIONREG@103.510:a_sendersign">
    <vt:lpwstr/>
  </property>
  <property fmtid="{D5CDD505-2E9C-101B-9397-08002B2CF9AE}" pid="78" name="FSC#SKEDITIONREG@103.510:a_shortou">
    <vt:lpwstr/>
  </property>
  <property fmtid="{D5CDD505-2E9C-101B-9397-08002B2CF9AE}" pid="79" name="FSC#SKEDITIONREG@103.510:a_testsalutation">
    <vt:lpwstr/>
  </property>
  <property fmtid="{D5CDD505-2E9C-101B-9397-08002B2CF9AE}" pid="80" name="FSC#SKEDITIONREG@103.510:a_validfrom">
    <vt:lpwstr/>
  </property>
  <property fmtid="{D5CDD505-2E9C-101B-9397-08002B2CF9AE}" pid="81" name="FSC#SKEDITIONREG@103.510:as_activity">
    <vt:lpwstr/>
  </property>
  <property fmtid="{D5CDD505-2E9C-101B-9397-08002B2CF9AE}" pid="82" name="FSC#SKEDITIONREG@103.510:as_docdate">
    <vt:lpwstr/>
  </property>
  <property fmtid="{D5CDD505-2E9C-101B-9397-08002B2CF9AE}" pid="83" name="FSC#SKEDITIONREG@103.510:as_establishdate">
    <vt:lpwstr/>
  </property>
  <property fmtid="{D5CDD505-2E9C-101B-9397-08002B2CF9AE}" pid="84" name="FSC#SKEDITIONREG@103.510:as_fileresphead">
    <vt:lpwstr/>
  </property>
  <property fmtid="{D5CDD505-2E9C-101B-9397-08002B2CF9AE}" pid="85" name="FSC#SKEDITIONREG@103.510:as_filerespheadfnct">
    <vt:lpwstr/>
  </property>
  <property fmtid="{D5CDD505-2E9C-101B-9397-08002B2CF9AE}" pid="86" name="FSC#SKEDITIONREG@103.510:as_fileresponsible">
    <vt:lpwstr/>
  </property>
  <property fmtid="{D5CDD505-2E9C-101B-9397-08002B2CF9AE}" pid="87" name="FSC#SKEDITIONREG@103.510:as_filesubj">
    <vt:lpwstr/>
  </property>
  <property fmtid="{D5CDD505-2E9C-101B-9397-08002B2CF9AE}" pid="88" name="FSC#SKEDITIONREG@103.510:as_objname">
    <vt:lpwstr/>
  </property>
  <property fmtid="{D5CDD505-2E9C-101B-9397-08002B2CF9AE}" pid="89" name="FSC#SKEDITIONREG@103.510:as_ou">
    <vt:lpwstr/>
  </property>
  <property fmtid="{D5CDD505-2E9C-101B-9397-08002B2CF9AE}" pid="90" name="FSC#SKEDITIONREG@103.510:as_owner">
    <vt:lpwstr>wsmhpzpness</vt:lpwstr>
  </property>
  <property fmtid="{D5CDD505-2E9C-101B-9397-08002B2CF9AE}" pid="91" name="FSC#SKEDITIONREG@103.510:as_phonelink">
    <vt:lpwstr/>
  </property>
  <property fmtid="{D5CDD505-2E9C-101B-9397-08002B2CF9AE}" pid="92" name="FSC#SKEDITIONREG@103.510:oz_externAdr">
    <vt:lpwstr/>
  </property>
  <property fmtid="{D5CDD505-2E9C-101B-9397-08002B2CF9AE}" pid="93" name="FSC#SKEDITIONREG@103.510:a_depositperiod">
    <vt:lpwstr/>
  </property>
  <property fmtid="{D5CDD505-2E9C-101B-9397-08002B2CF9AE}" pid="94" name="FSC#SKEDITIONREG@103.510:a_disposestate">
    <vt:lpwstr/>
  </property>
  <property fmtid="{D5CDD505-2E9C-101B-9397-08002B2CF9AE}" pid="95" name="FSC#SKEDITIONREG@103.510:a_fileresponsiblefnct">
    <vt:lpwstr/>
  </property>
  <property fmtid="{D5CDD505-2E9C-101B-9397-08002B2CF9AE}" pid="96" name="FSC#SKEDITIONREG@103.510:a_fileresporg_position">
    <vt:lpwstr/>
  </property>
  <property fmtid="{D5CDD505-2E9C-101B-9397-08002B2CF9AE}" pid="97" name="FSC#SKEDITIONREG@103.510:a_fileresporg_position_OU">
    <vt:lpwstr/>
  </property>
  <property fmtid="{D5CDD505-2E9C-101B-9397-08002B2CF9AE}" pid="98" name="FSC#SKEDITIONREG@103.510:a_osobnecislosprac">
    <vt:lpwstr/>
  </property>
  <property fmtid="{D5CDD505-2E9C-101B-9397-08002B2CF9AE}" pid="99" name="FSC#SKEDITIONREG@103.510:a_registrysign">
    <vt:lpwstr/>
  </property>
  <property fmtid="{D5CDD505-2E9C-101B-9397-08002B2CF9AE}" pid="100" name="FSC#SKEDITIONREG@103.510:a_subfileatt">
    <vt:lpwstr/>
  </property>
  <property fmtid="{D5CDD505-2E9C-101B-9397-08002B2CF9AE}" pid="101" name="FSC#SKEDITIONREG@103.510:as_filesubjall">
    <vt:lpwstr/>
  </property>
  <property fmtid="{D5CDD505-2E9C-101B-9397-08002B2CF9AE}" pid="102" name="FSC#SKEDITIONREG@103.510:CreatedAt">
    <vt:lpwstr>20. 1. 2025, 09:30</vt:lpwstr>
  </property>
  <property fmtid="{D5CDD505-2E9C-101B-9397-08002B2CF9AE}" pid="103" name="FSC#SKEDITIONREG@103.510:curruserrolegroup">
    <vt:lpwstr>Oddelenie výkonu mimoriadnych opatrení</vt:lpwstr>
  </property>
  <property fmtid="{D5CDD505-2E9C-101B-9397-08002B2CF9AE}" pid="104" name="FSC#SKEDITIONREG@103.510:currusersubst">
    <vt:lpwstr>v z. Miroslav Nedorost</vt:lpwstr>
  </property>
  <property fmtid="{D5CDD505-2E9C-101B-9397-08002B2CF9AE}" pid="105" name="FSC#SKEDITIONREG@103.510:emailsprac">
    <vt:lpwstr/>
  </property>
  <property fmtid="{D5CDD505-2E9C-101B-9397-08002B2CF9AE}" pid="106" name="FSC#SKEDITIONREG@103.510:ms_VyskladaniePoznamok">
    <vt:lpwstr/>
  </property>
  <property fmtid="{D5CDD505-2E9C-101B-9397-08002B2CF9AE}" pid="107" name="FSC#SKEDITIONREG@103.510:oumlname_fnct">
    <vt:lpwstr/>
  </property>
  <property fmtid="{D5CDD505-2E9C-101B-9397-08002B2CF9AE}" pid="108" name="FSC#SKEDITIONREG@103.510:sk_org_city">
    <vt:lpwstr>Bratislava-Ružinov</vt:lpwstr>
  </property>
  <property fmtid="{D5CDD505-2E9C-101B-9397-08002B2CF9AE}" pid="109" name="FSC#SKEDITIONREG@103.510:sk_org_dic">
    <vt:lpwstr/>
  </property>
  <property fmtid="{D5CDD505-2E9C-101B-9397-08002B2CF9AE}" pid="110" name="FSC#SKEDITIONREG@103.510:sk_org_email">
    <vt:lpwstr/>
  </property>
  <property fmtid="{D5CDD505-2E9C-101B-9397-08002B2CF9AE}" pid="111" name="FSC#SKEDITIONREG@103.510:sk_org_fax">
    <vt:lpwstr/>
  </property>
  <property fmtid="{D5CDD505-2E9C-101B-9397-08002B2CF9AE}" pid="112" name="FSC#SKEDITIONREG@103.510:sk_org_fullname">
    <vt:lpwstr>Ministerstvo hospodárstva Slovenskej republiky</vt:lpwstr>
  </property>
  <property fmtid="{D5CDD505-2E9C-101B-9397-08002B2CF9AE}" pid="113" name="FSC#SKEDITIONREG@103.510:sk_org_ico">
    <vt:lpwstr>00686832</vt:lpwstr>
  </property>
  <property fmtid="{D5CDD505-2E9C-101B-9397-08002B2CF9AE}" pid="114" name="FSC#SKEDITIONREG@103.510:sk_org_phone">
    <vt:lpwstr>+421 2 4854 1111 </vt:lpwstr>
  </property>
  <property fmtid="{D5CDD505-2E9C-101B-9397-08002B2CF9AE}" pid="115" name="FSC#SKEDITIONREG@103.510:sk_org_shortname">
    <vt:lpwstr/>
  </property>
  <property fmtid="{D5CDD505-2E9C-101B-9397-08002B2CF9AE}" pid="116" name="FSC#SKEDITIONREG@103.510:sk_org_state">
    <vt:lpwstr/>
  </property>
  <property fmtid="{D5CDD505-2E9C-101B-9397-08002B2CF9AE}" pid="117" name="FSC#SKEDITIONREG@103.510:sk_org_street">
    <vt:lpwstr>Mlynské nivy 4924/44A</vt:lpwstr>
  </property>
  <property fmtid="{D5CDD505-2E9C-101B-9397-08002B2CF9AE}" pid="118" name="FSC#SKEDITIONREG@103.510:sk_org_zip">
    <vt:lpwstr>821 05</vt:lpwstr>
  </property>
  <property fmtid="{D5CDD505-2E9C-101B-9397-08002B2CF9AE}" pid="119" name="FSC#SKEDITIONREG@103.510:viz_clearedat">
    <vt:lpwstr/>
  </property>
  <property fmtid="{D5CDD505-2E9C-101B-9397-08002B2CF9AE}" pid="120" name="FSC#SKEDITIONREG@103.510:viz_clearedby">
    <vt:lpwstr/>
  </property>
  <property fmtid="{D5CDD505-2E9C-101B-9397-08002B2CF9AE}" pid="121" name="FSC#SKEDITIONREG@103.510:viz_comm">
    <vt:lpwstr/>
  </property>
  <property fmtid="{D5CDD505-2E9C-101B-9397-08002B2CF9AE}" pid="122" name="FSC#SKEDITIONREG@103.510:viz_decisionattachments">
    <vt:lpwstr/>
  </property>
  <property fmtid="{D5CDD505-2E9C-101B-9397-08002B2CF9AE}" pid="123" name="FSC#SKEDITIONREG@103.510:viz_deliveredat">
    <vt:lpwstr/>
  </property>
  <property fmtid="{D5CDD505-2E9C-101B-9397-08002B2CF9AE}" pid="124" name="FSC#SKEDITIONREG@103.510:viz_delivery">
    <vt:lpwstr/>
  </property>
  <property fmtid="{D5CDD505-2E9C-101B-9397-08002B2CF9AE}" pid="125" name="FSC#SKEDITIONREG@103.510:viz_extension">
    <vt:lpwstr/>
  </property>
  <property fmtid="{D5CDD505-2E9C-101B-9397-08002B2CF9AE}" pid="126" name="FSC#SKEDITIONREG@103.510:viz_filenumber">
    <vt:lpwstr/>
  </property>
  <property fmtid="{D5CDD505-2E9C-101B-9397-08002B2CF9AE}" pid="127" name="FSC#SKEDITIONREG@103.510:viz_fileresponsible">
    <vt:lpwstr/>
  </property>
  <property fmtid="{D5CDD505-2E9C-101B-9397-08002B2CF9AE}" pid="128" name="FSC#SKEDITIONREG@103.510:viz_fileresporg">
    <vt:lpwstr/>
  </property>
  <property fmtid="{D5CDD505-2E9C-101B-9397-08002B2CF9AE}" pid="129" name="FSC#SKEDITIONREG@103.510:viz_fileresporg_email_OU">
    <vt:lpwstr/>
  </property>
  <property fmtid="{D5CDD505-2E9C-101B-9397-08002B2CF9AE}" pid="130" name="FSC#SKEDITIONREG@103.510:viz_fileresporg_emailaddress">
    <vt:lpwstr/>
  </property>
  <property fmtid="{D5CDD505-2E9C-101B-9397-08002B2CF9AE}" pid="131" name="FSC#SKEDITIONREG@103.510:viz_fileresporg_fax">
    <vt:lpwstr/>
  </property>
  <property fmtid="{D5CDD505-2E9C-101B-9397-08002B2CF9AE}" pid="132" name="FSC#SKEDITIONREG@103.510:viz_fileresporg_fax_OU">
    <vt:lpwstr/>
  </property>
  <property fmtid="{D5CDD505-2E9C-101B-9397-08002B2CF9AE}" pid="133" name="FSC#SKEDITIONREG@103.510:viz_fileresporg_function">
    <vt:lpwstr/>
  </property>
  <property fmtid="{D5CDD505-2E9C-101B-9397-08002B2CF9AE}" pid="134" name="FSC#SKEDITIONREG@103.510:viz_fileresporg_function_OU">
    <vt:lpwstr/>
  </property>
  <property fmtid="{D5CDD505-2E9C-101B-9397-08002B2CF9AE}" pid="135" name="FSC#SKEDITIONREG@103.510:viz_fileresporg_head">
    <vt:lpwstr/>
  </property>
  <property fmtid="{D5CDD505-2E9C-101B-9397-08002B2CF9AE}" pid="136" name="FSC#SKEDITIONREG@103.510:viz_fileresporg_head_OU">
    <vt:lpwstr/>
  </property>
  <property fmtid="{D5CDD505-2E9C-101B-9397-08002B2CF9AE}" pid="137" name="FSC#SKEDITIONREG@103.510:viz_fileresporg_longname">
    <vt:lpwstr/>
  </property>
  <property fmtid="{D5CDD505-2E9C-101B-9397-08002B2CF9AE}" pid="138" name="FSC#SKEDITIONREG@103.510:viz_fileresporg_mesto">
    <vt:lpwstr/>
  </property>
  <property fmtid="{D5CDD505-2E9C-101B-9397-08002B2CF9AE}" pid="139" name="FSC#SKEDITIONREG@103.510:viz_fileresporg_odbor">
    <vt:lpwstr/>
  </property>
  <property fmtid="{D5CDD505-2E9C-101B-9397-08002B2CF9AE}" pid="140" name="FSC#SKEDITIONREG@103.510:viz_fileresporg_odbor_function">
    <vt:lpwstr/>
  </property>
  <property fmtid="{D5CDD505-2E9C-101B-9397-08002B2CF9AE}" pid="141" name="FSC#SKEDITIONREG@103.510:viz_fileresporg_odbor_head">
    <vt:lpwstr/>
  </property>
  <property fmtid="{D5CDD505-2E9C-101B-9397-08002B2CF9AE}" pid="142" name="FSC#SKEDITIONREG@103.510:viz_fileresporg_OU">
    <vt:lpwstr/>
  </property>
  <property fmtid="{D5CDD505-2E9C-101B-9397-08002B2CF9AE}" pid="143" name="FSC#SKEDITIONREG@103.510:viz_fileresporg_phone">
    <vt:lpwstr/>
  </property>
  <property fmtid="{D5CDD505-2E9C-101B-9397-08002B2CF9AE}" pid="144" name="FSC#SKEDITIONREG@103.510:viz_fileresporg_phone_OU">
    <vt:lpwstr/>
  </property>
  <property fmtid="{D5CDD505-2E9C-101B-9397-08002B2CF9AE}" pid="145" name="FSC#SKEDITIONREG@103.510:viz_fileresporg_position">
    <vt:lpwstr/>
  </property>
  <property fmtid="{D5CDD505-2E9C-101B-9397-08002B2CF9AE}" pid="146" name="FSC#SKEDITIONREG@103.510:viz_fileresporg_position_OU">
    <vt:lpwstr/>
  </property>
  <property fmtid="{D5CDD505-2E9C-101B-9397-08002B2CF9AE}" pid="147" name="FSC#SKEDITIONREG@103.510:viz_fileresporg_psc">
    <vt:lpwstr/>
  </property>
  <property fmtid="{D5CDD505-2E9C-101B-9397-08002B2CF9AE}" pid="148" name="FSC#SKEDITIONREG@103.510:viz_fileresporg_sekcia">
    <vt:lpwstr/>
  </property>
  <property fmtid="{D5CDD505-2E9C-101B-9397-08002B2CF9AE}" pid="149" name="FSC#SKEDITIONREG@103.510:viz_fileresporg_sekcia_function">
    <vt:lpwstr/>
  </property>
  <property fmtid="{D5CDD505-2E9C-101B-9397-08002B2CF9AE}" pid="150" name="FSC#SKEDITIONREG@103.510:viz_fileresporg_sekcia_head">
    <vt:lpwstr/>
  </property>
  <property fmtid="{D5CDD505-2E9C-101B-9397-08002B2CF9AE}" pid="151" name="FSC#SKEDITIONREG@103.510:viz_fileresporg_stat">
    <vt:lpwstr/>
  </property>
  <property fmtid="{D5CDD505-2E9C-101B-9397-08002B2CF9AE}" pid="152" name="FSC#SKEDITIONREG@103.510:viz_fileresporg_ulica">
    <vt:lpwstr/>
  </property>
  <property fmtid="{D5CDD505-2E9C-101B-9397-08002B2CF9AE}" pid="153" name="FSC#SKEDITIONREG@103.510:viz_fileresporgknazov">
    <vt:lpwstr/>
  </property>
  <property fmtid="{D5CDD505-2E9C-101B-9397-08002B2CF9AE}" pid="154" name="FSC#SKEDITIONREG@103.510:viz_filesubj">
    <vt:lpwstr/>
  </property>
  <property fmtid="{D5CDD505-2E9C-101B-9397-08002B2CF9AE}" pid="155" name="FSC#SKEDITIONREG@103.510:viz_incattachments">
    <vt:lpwstr/>
  </property>
  <property fmtid="{D5CDD505-2E9C-101B-9397-08002B2CF9AE}" pid="156" name="FSC#SKEDITIONREG@103.510:viz_incnr">
    <vt:lpwstr/>
  </property>
  <property fmtid="{D5CDD505-2E9C-101B-9397-08002B2CF9AE}" pid="157" name="FSC#SKEDITIONREG@103.510:viz_intletterrecivers">
    <vt:lpwstr/>
  </property>
  <property fmtid="{D5CDD505-2E9C-101B-9397-08002B2CF9AE}" pid="158" name="FSC#SKEDITIONREG@103.510:viz_objcreatedstr">
    <vt:lpwstr/>
  </property>
  <property fmtid="{D5CDD505-2E9C-101B-9397-08002B2CF9AE}" pid="159" name="FSC#SKEDITIONREG@103.510:viz_ordernumber">
    <vt:lpwstr/>
  </property>
  <property fmtid="{D5CDD505-2E9C-101B-9397-08002B2CF9AE}" pid="160" name="FSC#SKEDITIONREG@103.510:viz_oursign">
    <vt:lpwstr/>
  </property>
  <property fmtid="{D5CDD505-2E9C-101B-9397-08002B2CF9AE}" pid="161" name="FSC#SKEDITIONREG@103.510:viz_responseto_createdby">
    <vt:lpwstr/>
  </property>
  <property fmtid="{D5CDD505-2E9C-101B-9397-08002B2CF9AE}" pid="162" name="FSC#SKEDITIONREG@103.510:viz_sendersign">
    <vt:lpwstr/>
  </property>
  <property fmtid="{D5CDD505-2E9C-101B-9397-08002B2CF9AE}" pid="163" name="FSC#SKEDITIONREG@103.510:viz_shortfileresporg">
    <vt:lpwstr/>
  </property>
  <property fmtid="{D5CDD505-2E9C-101B-9397-08002B2CF9AE}" pid="164" name="FSC#SKEDITIONREG@103.510:viz_tel_number">
    <vt:lpwstr/>
  </property>
  <property fmtid="{D5CDD505-2E9C-101B-9397-08002B2CF9AE}" pid="165" name="FSC#SKEDITIONREG@103.510:viz_tel_number2">
    <vt:lpwstr/>
  </property>
  <property fmtid="{D5CDD505-2E9C-101B-9397-08002B2CF9AE}" pid="166" name="FSC#SKEDITIONREG@103.510:viz_testsalutation">
    <vt:lpwstr/>
  </property>
  <property fmtid="{D5CDD505-2E9C-101B-9397-08002B2CF9AE}" pid="167" name="FSC#SKEDITIONREG@103.510:viz_validfrom">
    <vt:lpwstr/>
  </property>
  <property fmtid="{D5CDD505-2E9C-101B-9397-08002B2CF9AE}" pid="168" name="FSC#SKEDITIONREG@103.510:zaznam_jeden_adresat">
    <vt:lpwstr/>
  </property>
  <property fmtid="{D5CDD505-2E9C-101B-9397-08002B2CF9AE}" pid="169" name="FSC#SKEDITIONREG@103.510:zaznam_vnut_adresati_1">
    <vt:lpwstr/>
  </property>
  <property fmtid="{D5CDD505-2E9C-101B-9397-08002B2CF9AE}" pid="170" name="FSC#SKEDITIONREG@103.510:zaznam_vnut_adresati_2">
    <vt:lpwstr/>
  </property>
  <property fmtid="{D5CDD505-2E9C-101B-9397-08002B2CF9AE}" pid="171" name="FSC#SKEDITIONREG@103.510:zaznam_vnut_adresati_3">
    <vt:lpwstr/>
  </property>
  <property fmtid="{D5CDD505-2E9C-101B-9397-08002B2CF9AE}" pid="172" name="FSC#SKEDITIONREG@103.510:zaznam_vnut_adresati_4">
    <vt:lpwstr/>
  </property>
  <property fmtid="{D5CDD505-2E9C-101B-9397-08002B2CF9AE}" pid="173" name="FSC#SKEDITIONREG@103.510:zaznam_vnut_adresati_5">
    <vt:lpwstr/>
  </property>
  <property fmtid="{D5CDD505-2E9C-101B-9397-08002B2CF9AE}" pid="174" name="FSC#SKEDITIONREG@103.510:zaznam_vnut_adresati_6">
    <vt:lpwstr/>
  </property>
  <property fmtid="{D5CDD505-2E9C-101B-9397-08002B2CF9AE}" pid="175" name="FSC#SKEDITIONREG@103.510:zaznam_vnut_adresati_7">
    <vt:lpwstr/>
  </property>
  <property fmtid="{D5CDD505-2E9C-101B-9397-08002B2CF9AE}" pid="176" name="FSC#SKEDITIONREG@103.510:zaznam_vnut_adresati_8">
    <vt:lpwstr/>
  </property>
  <property fmtid="{D5CDD505-2E9C-101B-9397-08002B2CF9AE}" pid="177" name="FSC#SKEDITIONREG@103.510:zaznam_vnut_adresati_9">
    <vt:lpwstr/>
  </property>
  <property fmtid="{D5CDD505-2E9C-101B-9397-08002B2CF9AE}" pid="178" name="FSC#SKEDITIONREG@103.510:zaznam_vnut_adresati_10">
    <vt:lpwstr/>
  </property>
  <property fmtid="{D5CDD505-2E9C-101B-9397-08002B2CF9AE}" pid="179" name="FSC#SKEDITIONREG@103.510:zaznam_vnut_adresati_11">
    <vt:lpwstr/>
  </property>
  <property fmtid="{D5CDD505-2E9C-101B-9397-08002B2CF9AE}" pid="180" name="FSC#SKEDITIONREG@103.510:zaznam_vnut_adresati_12">
    <vt:lpwstr/>
  </property>
  <property fmtid="{D5CDD505-2E9C-101B-9397-08002B2CF9AE}" pid="181" name="FSC#SKEDITIONREG@103.510:zaznam_vnut_adresati_13">
    <vt:lpwstr/>
  </property>
  <property fmtid="{D5CDD505-2E9C-101B-9397-08002B2CF9AE}" pid="182" name="FSC#SKEDITIONREG@103.510:zaznam_vnut_adresati_14">
    <vt:lpwstr/>
  </property>
  <property fmtid="{D5CDD505-2E9C-101B-9397-08002B2CF9AE}" pid="183" name="FSC#SKEDITIONREG@103.510:zaznam_vnut_adresati_15">
    <vt:lpwstr/>
  </property>
  <property fmtid="{D5CDD505-2E9C-101B-9397-08002B2CF9AE}" pid="184" name="FSC#SKEDITIONREG@103.510:zaznam_vnut_adresati_16">
    <vt:lpwstr/>
  </property>
  <property fmtid="{D5CDD505-2E9C-101B-9397-08002B2CF9AE}" pid="185" name="FSC#SKEDITIONREG@103.510:zaznam_vnut_adresati_17">
    <vt:lpwstr/>
  </property>
  <property fmtid="{D5CDD505-2E9C-101B-9397-08002B2CF9AE}" pid="186" name="FSC#SKEDITIONREG@103.510:zaznam_vnut_adresati_18">
    <vt:lpwstr/>
  </property>
  <property fmtid="{D5CDD505-2E9C-101B-9397-08002B2CF9AE}" pid="187" name="FSC#SKEDITIONREG@103.510:zaznam_vnut_adresati_19">
    <vt:lpwstr/>
  </property>
  <property fmtid="{D5CDD505-2E9C-101B-9397-08002B2CF9AE}" pid="188" name="FSC#SKEDITIONREG@103.510:zaznam_vnut_adresati_20">
    <vt:lpwstr/>
  </property>
  <property fmtid="{D5CDD505-2E9C-101B-9397-08002B2CF9AE}" pid="189" name="FSC#SKEDITIONREG@103.510:zaznam_vnut_adresati_21">
    <vt:lpwstr/>
  </property>
  <property fmtid="{D5CDD505-2E9C-101B-9397-08002B2CF9AE}" pid="190" name="FSC#SKEDITIONREG@103.510:zaznam_vnut_adresati_22">
    <vt:lpwstr/>
  </property>
  <property fmtid="{D5CDD505-2E9C-101B-9397-08002B2CF9AE}" pid="191" name="FSC#SKEDITIONREG@103.510:zaznam_vnut_adresati_23">
    <vt:lpwstr/>
  </property>
  <property fmtid="{D5CDD505-2E9C-101B-9397-08002B2CF9AE}" pid="192" name="FSC#SKEDITIONREG@103.510:zaznam_vnut_adresati_24">
    <vt:lpwstr/>
  </property>
  <property fmtid="{D5CDD505-2E9C-101B-9397-08002B2CF9AE}" pid="193" name="FSC#SKEDITIONREG@103.510:zaznam_vnut_adresati_25">
    <vt:lpwstr/>
  </property>
  <property fmtid="{D5CDD505-2E9C-101B-9397-08002B2CF9AE}" pid="194" name="FSC#SKEDITIONREG@103.510:zaznam_vnut_adresati_26">
    <vt:lpwstr/>
  </property>
  <property fmtid="{D5CDD505-2E9C-101B-9397-08002B2CF9AE}" pid="195" name="FSC#SKEDITIONREG@103.510:zaznam_vnut_adresati_27">
    <vt:lpwstr/>
  </property>
  <property fmtid="{D5CDD505-2E9C-101B-9397-08002B2CF9AE}" pid="196" name="FSC#SKEDITIONREG@103.510:zaznam_vnut_adresati_28">
    <vt:lpwstr/>
  </property>
  <property fmtid="{D5CDD505-2E9C-101B-9397-08002B2CF9AE}" pid="197" name="FSC#SKEDITIONREG@103.510:zaznam_vnut_adresati_29">
    <vt:lpwstr/>
  </property>
  <property fmtid="{D5CDD505-2E9C-101B-9397-08002B2CF9AE}" pid="198" name="FSC#SKEDITIONREG@103.510:zaznam_vnut_adresati_30">
    <vt:lpwstr/>
  </property>
  <property fmtid="{D5CDD505-2E9C-101B-9397-08002B2CF9AE}" pid="199" name="FSC#SKEDITIONREG@103.510:zaznam_vnut_adresati_31">
    <vt:lpwstr/>
  </property>
  <property fmtid="{D5CDD505-2E9C-101B-9397-08002B2CF9AE}" pid="200" name="FSC#SKEDITIONREG@103.510:zaznam_vnut_adresati_32">
    <vt:lpwstr/>
  </property>
  <property fmtid="{D5CDD505-2E9C-101B-9397-08002B2CF9AE}" pid="201" name="FSC#SKEDITIONREG@103.510:zaznam_vnut_adresati_33">
    <vt:lpwstr/>
  </property>
  <property fmtid="{D5CDD505-2E9C-101B-9397-08002B2CF9AE}" pid="202" name="FSC#SKEDITIONREG@103.510:zaznam_vnut_adresati_34">
    <vt:lpwstr/>
  </property>
  <property fmtid="{D5CDD505-2E9C-101B-9397-08002B2CF9AE}" pid="203" name="FSC#SKEDITIONREG@103.510:zaznam_vnut_adresati_35">
    <vt:lpwstr/>
  </property>
  <property fmtid="{D5CDD505-2E9C-101B-9397-08002B2CF9AE}" pid="204" name="FSC#SKEDITIONREG@103.510:zaznam_vnut_adresati_36">
    <vt:lpwstr/>
  </property>
  <property fmtid="{D5CDD505-2E9C-101B-9397-08002B2CF9AE}" pid="205" name="FSC#SKEDITIONREG@103.510:zaznam_vnut_adresati_37">
    <vt:lpwstr/>
  </property>
  <property fmtid="{D5CDD505-2E9C-101B-9397-08002B2CF9AE}" pid="206" name="FSC#SKEDITIONREG@103.510:zaznam_vnut_adresati_38">
    <vt:lpwstr/>
  </property>
  <property fmtid="{D5CDD505-2E9C-101B-9397-08002B2CF9AE}" pid="207" name="FSC#SKEDITIONREG@103.510:zaznam_vnut_adresati_39">
    <vt:lpwstr/>
  </property>
  <property fmtid="{D5CDD505-2E9C-101B-9397-08002B2CF9AE}" pid="208" name="FSC#SKEDITIONREG@103.510:zaznam_vnut_adresati_40">
    <vt:lpwstr/>
  </property>
  <property fmtid="{D5CDD505-2E9C-101B-9397-08002B2CF9AE}" pid="209" name="FSC#SKEDITIONREG@103.510:zaznam_vnut_adresati_41">
    <vt:lpwstr/>
  </property>
  <property fmtid="{D5CDD505-2E9C-101B-9397-08002B2CF9AE}" pid="210" name="FSC#SKEDITIONREG@103.510:zaznam_vnut_adresati_42">
    <vt:lpwstr/>
  </property>
  <property fmtid="{D5CDD505-2E9C-101B-9397-08002B2CF9AE}" pid="211" name="FSC#SKEDITIONREG@103.510:zaznam_vnut_adresati_43">
    <vt:lpwstr/>
  </property>
  <property fmtid="{D5CDD505-2E9C-101B-9397-08002B2CF9AE}" pid="212" name="FSC#SKEDITIONREG@103.510:zaznam_vnut_adresati_44">
    <vt:lpwstr/>
  </property>
  <property fmtid="{D5CDD505-2E9C-101B-9397-08002B2CF9AE}" pid="213" name="FSC#SKEDITIONREG@103.510:zaznam_vnut_adresati_45">
    <vt:lpwstr/>
  </property>
  <property fmtid="{D5CDD505-2E9C-101B-9397-08002B2CF9AE}" pid="214" name="FSC#SKEDITIONREG@103.510:zaznam_vnut_adresati_46">
    <vt:lpwstr/>
  </property>
  <property fmtid="{D5CDD505-2E9C-101B-9397-08002B2CF9AE}" pid="215" name="FSC#SKEDITIONREG@103.510:zaznam_vnut_adresati_47">
    <vt:lpwstr/>
  </property>
  <property fmtid="{D5CDD505-2E9C-101B-9397-08002B2CF9AE}" pid="216" name="FSC#SKEDITIONREG@103.510:zaznam_vnut_adresati_48">
    <vt:lpwstr/>
  </property>
  <property fmtid="{D5CDD505-2E9C-101B-9397-08002B2CF9AE}" pid="217" name="FSC#SKEDITIONREG@103.510:zaznam_vnut_adresati_49">
    <vt:lpwstr/>
  </property>
  <property fmtid="{D5CDD505-2E9C-101B-9397-08002B2CF9AE}" pid="218" name="FSC#SKEDITIONREG@103.510:zaznam_vnut_adresati_50">
    <vt:lpwstr/>
  </property>
  <property fmtid="{D5CDD505-2E9C-101B-9397-08002B2CF9AE}" pid="219" name="FSC#SKEDITIONREG@103.510:zaznam_vnut_adresati_51">
    <vt:lpwstr/>
  </property>
  <property fmtid="{D5CDD505-2E9C-101B-9397-08002B2CF9AE}" pid="220" name="FSC#SKEDITIONREG@103.510:zaznam_vnut_adresati_52">
    <vt:lpwstr/>
  </property>
  <property fmtid="{D5CDD505-2E9C-101B-9397-08002B2CF9AE}" pid="221" name="FSC#SKEDITIONREG@103.510:zaznam_vnut_adresati_53">
    <vt:lpwstr/>
  </property>
  <property fmtid="{D5CDD505-2E9C-101B-9397-08002B2CF9AE}" pid="222" name="FSC#SKEDITIONREG@103.510:zaznam_vnut_adresati_54">
    <vt:lpwstr/>
  </property>
  <property fmtid="{D5CDD505-2E9C-101B-9397-08002B2CF9AE}" pid="223" name="FSC#SKEDITIONREG@103.510:zaznam_vnut_adresati_55">
    <vt:lpwstr/>
  </property>
  <property fmtid="{D5CDD505-2E9C-101B-9397-08002B2CF9AE}" pid="224" name="FSC#SKEDITIONREG@103.510:zaznam_vnut_adresati_56">
    <vt:lpwstr/>
  </property>
  <property fmtid="{D5CDD505-2E9C-101B-9397-08002B2CF9AE}" pid="225" name="FSC#SKEDITIONREG@103.510:zaznam_vnut_adresati_57">
    <vt:lpwstr/>
  </property>
  <property fmtid="{D5CDD505-2E9C-101B-9397-08002B2CF9AE}" pid="226" name="FSC#SKEDITIONREG@103.510:zaznam_vnut_adresati_58">
    <vt:lpwstr/>
  </property>
  <property fmtid="{D5CDD505-2E9C-101B-9397-08002B2CF9AE}" pid="227" name="FSC#SKEDITIONREG@103.510:zaznam_vnut_adresati_59">
    <vt:lpwstr/>
  </property>
  <property fmtid="{D5CDD505-2E9C-101B-9397-08002B2CF9AE}" pid="228" name="FSC#SKEDITIONREG@103.510:zaznam_vnut_adresati_60">
    <vt:lpwstr/>
  </property>
  <property fmtid="{D5CDD505-2E9C-101B-9397-08002B2CF9AE}" pid="229" name="FSC#SKEDITIONREG@103.510:zaznam_vnut_adresati_61">
    <vt:lpwstr/>
  </property>
  <property fmtid="{D5CDD505-2E9C-101B-9397-08002B2CF9AE}" pid="230" name="FSC#SKEDITIONREG@103.510:zaznam_vnut_adresati_62">
    <vt:lpwstr/>
  </property>
  <property fmtid="{D5CDD505-2E9C-101B-9397-08002B2CF9AE}" pid="231" name="FSC#SKEDITIONREG@103.510:zaznam_vnut_adresati_63">
    <vt:lpwstr/>
  </property>
  <property fmtid="{D5CDD505-2E9C-101B-9397-08002B2CF9AE}" pid="232" name="FSC#SKEDITIONREG@103.510:zaznam_vnut_adresati_64">
    <vt:lpwstr/>
  </property>
  <property fmtid="{D5CDD505-2E9C-101B-9397-08002B2CF9AE}" pid="233" name="FSC#SKEDITIONREG@103.510:zaznam_vnut_adresati_65">
    <vt:lpwstr/>
  </property>
  <property fmtid="{D5CDD505-2E9C-101B-9397-08002B2CF9AE}" pid="234" name="FSC#SKEDITIONREG@103.510:zaznam_vnut_adresati_66">
    <vt:lpwstr/>
  </property>
  <property fmtid="{D5CDD505-2E9C-101B-9397-08002B2CF9AE}" pid="235" name="FSC#SKEDITIONREG@103.510:zaznam_vnut_adresati_67">
    <vt:lpwstr/>
  </property>
  <property fmtid="{D5CDD505-2E9C-101B-9397-08002B2CF9AE}" pid="236" name="FSC#SKEDITIONREG@103.510:zaznam_vnut_adresati_68">
    <vt:lpwstr/>
  </property>
  <property fmtid="{D5CDD505-2E9C-101B-9397-08002B2CF9AE}" pid="237" name="FSC#SKEDITIONREG@103.510:zaznam_vnut_adresati_69">
    <vt:lpwstr/>
  </property>
  <property fmtid="{D5CDD505-2E9C-101B-9397-08002B2CF9AE}" pid="238" name="FSC#SKEDITIONREG@103.510:zaznam_vnut_adresati_70">
    <vt:lpwstr/>
  </property>
  <property fmtid="{D5CDD505-2E9C-101B-9397-08002B2CF9AE}" pid="239" name="FSC#SKEDITIONREG@103.510:zaznam_vonk_adresati_1">
    <vt:lpwstr/>
  </property>
  <property fmtid="{D5CDD505-2E9C-101B-9397-08002B2CF9AE}" pid="240" name="FSC#SKEDITIONREG@103.510:zaznam_vonk_adresati_2">
    <vt:lpwstr/>
  </property>
  <property fmtid="{D5CDD505-2E9C-101B-9397-08002B2CF9AE}" pid="241" name="FSC#SKEDITIONREG@103.510:zaznam_vonk_adresati_3">
    <vt:lpwstr/>
  </property>
  <property fmtid="{D5CDD505-2E9C-101B-9397-08002B2CF9AE}" pid="242" name="FSC#SKEDITIONREG@103.510:zaznam_vonk_adresati_4">
    <vt:lpwstr/>
  </property>
  <property fmtid="{D5CDD505-2E9C-101B-9397-08002B2CF9AE}" pid="243" name="FSC#SKEDITIONREG@103.510:zaznam_vonk_adresati_5">
    <vt:lpwstr/>
  </property>
  <property fmtid="{D5CDD505-2E9C-101B-9397-08002B2CF9AE}" pid="244" name="FSC#SKEDITIONREG@103.510:zaznam_vonk_adresati_6">
    <vt:lpwstr/>
  </property>
  <property fmtid="{D5CDD505-2E9C-101B-9397-08002B2CF9AE}" pid="245" name="FSC#SKEDITIONREG@103.510:zaznam_vonk_adresati_7">
    <vt:lpwstr/>
  </property>
  <property fmtid="{D5CDD505-2E9C-101B-9397-08002B2CF9AE}" pid="246" name="FSC#SKEDITIONREG@103.510:zaznam_vonk_adresati_8">
    <vt:lpwstr/>
  </property>
  <property fmtid="{D5CDD505-2E9C-101B-9397-08002B2CF9AE}" pid="247" name="FSC#SKEDITIONREG@103.510:zaznam_vonk_adresati_9">
    <vt:lpwstr/>
  </property>
  <property fmtid="{D5CDD505-2E9C-101B-9397-08002B2CF9AE}" pid="248" name="FSC#SKEDITIONREG@103.510:zaznam_vonk_adresati_10">
    <vt:lpwstr/>
  </property>
  <property fmtid="{D5CDD505-2E9C-101B-9397-08002B2CF9AE}" pid="249" name="FSC#SKEDITIONREG@103.510:zaznam_vonk_adresati_11">
    <vt:lpwstr/>
  </property>
  <property fmtid="{D5CDD505-2E9C-101B-9397-08002B2CF9AE}" pid="250" name="FSC#SKEDITIONREG@103.510:zaznam_vonk_adresati_12">
    <vt:lpwstr/>
  </property>
  <property fmtid="{D5CDD505-2E9C-101B-9397-08002B2CF9AE}" pid="251" name="FSC#SKEDITIONREG@103.510:zaznam_vonk_adresati_13">
    <vt:lpwstr/>
  </property>
  <property fmtid="{D5CDD505-2E9C-101B-9397-08002B2CF9AE}" pid="252" name="FSC#SKEDITIONREG@103.510:zaznam_vonk_adresati_14">
    <vt:lpwstr/>
  </property>
  <property fmtid="{D5CDD505-2E9C-101B-9397-08002B2CF9AE}" pid="253" name="FSC#SKEDITIONREG@103.510:zaznam_vonk_adresati_15">
    <vt:lpwstr/>
  </property>
  <property fmtid="{D5CDD505-2E9C-101B-9397-08002B2CF9AE}" pid="254" name="FSC#SKEDITIONREG@103.510:zaznam_vonk_adresati_16">
    <vt:lpwstr/>
  </property>
  <property fmtid="{D5CDD505-2E9C-101B-9397-08002B2CF9AE}" pid="255" name="FSC#SKEDITIONREG@103.510:zaznam_vonk_adresati_17">
    <vt:lpwstr/>
  </property>
  <property fmtid="{D5CDD505-2E9C-101B-9397-08002B2CF9AE}" pid="256" name="FSC#SKEDITIONREG@103.510:zaznam_vonk_adresati_18">
    <vt:lpwstr/>
  </property>
  <property fmtid="{D5CDD505-2E9C-101B-9397-08002B2CF9AE}" pid="257" name="FSC#SKEDITIONREG@103.510:zaznam_vonk_adresati_19">
    <vt:lpwstr/>
  </property>
  <property fmtid="{D5CDD505-2E9C-101B-9397-08002B2CF9AE}" pid="258" name="FSC#SKEDITIONREG@103.510:zaznam_vonk_adresati_20">
    <vt:lpwstr/>
  </property>
  <property fmtid="{D5CDD505-2E9C-101B-9397-08002B2CF9AE}" pid="259" name="FSC#SKEDITIONREG@103.510:zaznam_vonk_adresati_21">
    <vt:lpwstr/>
  </property>
  <property fmtid="{D5CDD505-2E9C-101B-9397-08002B2CF9AE}" pid="260" name="FSC#SKEDITIONREG@103.510:zaznam_vonk_adresati_22">
    <vt:lpwstr/>
  </property>
  <property fmtid="{D5CDD505-2E9C-101B-9397-08002B2CF9AE}" pid="261" name="FSC#SKEDITIONREG@103.510:zaznam_vonk_adresati_23">
    <vt:lpwstr/>
  </property>
  <property fmtid="{D5CDD505-2E9C-101B-9397-08002B2CF9AE}" pid="262" name="FSC#SKEDITIONREG@103.510:zaznam_vonk_adresati_24">
    <vt:lpwstr/>
  </property>
  <property fmtid="{D5CDD505-2E9C-101B-9397-08002B2CF9AE}" pid="263" name="FSC#SKEDITIONREG@103.510:zaznam_vonk_adresati_25">
    <vt:lpwstr/>
  </property>
  <property fmtid="{D5CDD505-2E9C-101B-9397-08002B2CF9AE}" pid="264" name="FSC#SKEDITIONREG@103.510:zaznam_vonk_adresati_26">
    <vt:lpwstr/>
  </property>
  <property fmtid="{D5CDD505-2E9C-101B-9397-08002B2CF9AE}" pid="265" name="FSC#SKEDITIONREG@103.510:zaznam_vonk_adresati_27">
    <vt:lpwstr/>
  </property>
  <property fmtid="{D5CDD505-2E9C-101B-9397-08002B2CF9AE}" pid="266" name="FSC#SKEDITIONREG@103.510:zaznam_vonk_adresati_28">
    <vt:lpwstr/>
  </property>
  <property fmtid="{D5CDD505-2E9C-101B-9397-08002B2CF9AE}" pid="267" name="FSC#SKEDITIONREG@103.510:zaznam_vonk_adresati_29">
    <vt:lpwstr/>
  </property>
  <property fmtid="{D5CDD505-2E9C-101B-9397-08002B2CF9AE}" pid="268" name="FSC#SKEDITIONREG@103.510:zaznam_vonk_adresati_30">
    <vt:lpwstr/>
  </property>
  <property fmtid="{D5CDD505-2E9C-101B-9397-08002B2CF9AE}" pid="269" name="FSC#SKEDITIONREG@103.510:zaznam_vonk_adresati_31">
    <vt:lpwstr/>
  </property>
  <property fmtid="{D5CDD505-2E9C-101B-9397-08002B2CF9AE}" pid="270" name="FSC#SKEDITIONREG@103.510:zaznam_vonk_adresati_32">
    <vt:lpwstr/>
  </property>
  <property fmtid="{D5CDD505-2E9C-101B-9397-08002B2CF9AE}" pid="271" name="FSC#SKEDITIONREG@103.510:zaznam_vonk_adresati_33">
    <vt:lpwstr/>
  </property>
  <property fmtid="{D5CDD505-2E9C-101B-9397-08002B2CF9AE}" pid="272" name="FSC#SKEDITIONREG@103.510:zaznam_vonk_adresati_34">
    <vt:lpwstr/>
  </property>
  <property fmtid="{D5CDD505-2E9C-101B-9397-08002B2CF9AE}" pid="273" name="FSC#SKEDITIONREG@103.510:zaznam_vonk_adresati_35">
    <vt:lpwstr/>
  </property>
  <property fmtid="{D5CDD505-2E9C-101B-9397-08002B2CF9AE}" pid="274" name="FSC#SKEDITIONREG@103.510:Stazovatel">
    <vt:lpwstr/>
  </property>
  <property fmtid="{D5CDD505-2E9C-101B-9397-08002B2CF9AE}" pid="275" name="FSC#SKEDITIONREG@103.510:ProtiKomu">
    <vt:lpwstr/>
  </property>
  <property fmtid="{D5CDD505-2E9C-101B-9397-08002B2CF9AE}" pid="276" name="FSC#SKEDITIONREG@103.510:EvCisloStaz">
    <vt:lpwstr/>
  </property>
  <property fmtid="{D5CDD505-2E9C-101B-9397-08002B2CF9AE}" pid="277" name="FSC#SKEDITIONREG@103.510:jod_AttrDateSkutocnyDatumVydania">
    <vt:lpwstr/>
  </property>
  <property fmtid="{D5CDD505-2E9C-101B-9397-08002B2CF9AE}" pid="278" name="FSC#SKEDITIONREG@103.510:jod_AttrNumCisloZmeny">
    <vt:lpwstr/>
  </property>
  <property fmtid="{D5CDD505-2E9C-101B-9397-08002B2CF9AE}" pid="279" name="FSC#SKEDITIONREG@103.510:jod_AttrStrRegCisloZaznamu">
    <vt:lpwstr/>
  </property>
  <property fmtid="{D5CDD505-2E9C-101B-9397-08002B2CF9AE}" pid="280" name="FSC#SKEDITIONREG@103.510:jod_cislodoc">
    <vt:lpwstr/>
  </property>
  <property fmtid="{D5CDD505-2E9C-101B-9397-08002B2CF9AE}" pid="281" name="FSC#SKEDITIONREG@103.510:jod_druh">
    <vt:lpwstr/>
  </property>
  <property fmtid="{D5CDD505-2E9C-101B-9397-08002B2CF9AE}" pid="282" name="FSC#SKEDITIONREG@103.510:jod_lu">
    <vt:lpwstr/>
  </property>
  <property fmtid="{D5CDD505-2E9C-101B-9397-08002B2CF9AE}" pid="283" name="FSC#SKEDITIONREG@103.510:jod_nazov">
    <vt:lpwstr/>
  </property>
  <property fmtid="{D5CDD505-2E9C-101B-9397-08002B2CF9AE}" pid="284" name="FSC#SKEDITIONREG@103.510:jod_typ">
    <vt:lpwstr/>
  </property>
  <property fmtid="{D5CDD505-2E9C-101B-9397-08002B2CF9AE}" pid="285" name="FSC#SKEDITIONREG@103.510:jod_zh">
    <vt:lpwstr/>
  </property>
  <property fmtid="{D5CDD505-2E9C-101B-9397-08002B2CF9AE}" pid="286" name="FSC#SKEDITIONREG@103.510:jod_sAttrDatePlatnostDo">
    <vt:lpwstr/>
  </property>
  <property fmtid="{D5CDD505-2E9C-101B-9397-08002B2CF9AE}" pid="287" name="FSC#SKEDITIONREG@103.510:jod_sAttrDatePlatnostOd">
    <vt:lpwstr/>
  </property>
  <property fmtid="{D5CDD505-2E9C-101B-9397-08002B2CF9AE}" pid="288" name="FSC#SKEDITIONREG@103.510:jod_sAttrDateUcinnostDoc">
    <vt:lpwstr/>
  </property>
  <property fmtid="{D5CDD505-2E9C-101B-9397-08002B2CF9AE}" pid="289" name="FSC#SKEDITIONREG@103.510:a_telephone">
    <vt:lpwstr/>
  </property>
  <property fmtid="{D5CDD505-2E9C-101B-9397-08002B2CF9AE}" pid="290" name="FSC#SKEDITIONREG@103.510:a_email">
    <vt:lpwstr/>
  </property>
  <property fmtid="{D5CDD505-2E9C-101B-9397-08002B2CF9AE}" pid="291" name="FSC#SKEDITIONREG@103.510:a_nazovOU">
    <vt:lpwstr/>
  </property>
  <property fmtid="{D5CDD505-2E9C-101B-9397-08002B2CF9AE}" pid="292" name="FSC#SKEDITIONREG@103.510:a_veduciOU">
    <vt:lpwstr/>
  </property>
  <property fmtid="{D5CDD505-2E9C-101B-9397-08002B2CF9AE}" pid="293" name="FSC#SKEDITIONREG@103.510:a_nadradeneOU">
    <vt:lpwstr/>
  </property>
  <property fmtid="{D5CDD505-2E9C-101B-9397-08002B2CF9AE}" pid="294" name="FSC#SKEDITIONREG@103.510:a_veduciOd">
    <vt:lpwstr/>
  </property>
  <property fmtid="{D5CDD505-2E9C-101B-9397-08002B2CF9AE}" pid="295" name="FSC#SKEDITIONREG@103.510:a_komu">
    <vt:lpwstr/>
  </property>
  <property fmtid="{D5CDD505-2E9C-101B-9397-08002B2CF9AE}" pid="296" name="FSC#SKEDITIONREG@103.510:a_nasecislo">
    <vt:lpwstr/>
  </property>
  <property fmtid="{D5CDD505-2E9C-101B-9397-08002B2CF9AE}" pid="297" name="FSC#SKEDITIONREG@103.510:a_riaditelOdboru">
    <vt:lpwstr/>
  </property>
  <property fmtid="{D5CDD505-2E9C-101B-9397-08002B2CF9AE}" pid="298" name="FSC#SKEDITIONREG@103.510:zaz_fileresporg_addrstreet">
    <vt:lpwstr/>
  </property>
  <property fmtid="{D5CDD505-2E9C-101B-9397-08002B2CF9AE}" pid="299" name="FSC#SKEDITIONREG@103.510:zaz_fileresporg_addrzipcode">
    <vt:lpwstr/>
  </property>
  <property fmtid="{D5CDD505-2E9C-101B-9397-08002B2CF9AE}" pid="300" name="FSC#SKEDITIONREG@103.510:zaz_fileresporg_addrcity">
    <vt:lpwstr/>
  </property>
  <property fmtid="{D5CDD505-2E9C-101B-9397-08002B2CF9AE}" pid="301" name="FSC#SKMODSYS@103.500:mdnazov">
    <vt:lpwstr/>
  </property>
  <property fmtid="{D5CDD505-2E9C-101B-9397-08002B2CF9AE}" pid="302" name="FSC#SKMODSYS@103.500:mdfileresp">
    <vt:lpwstr/>
  </property>
  <property fmtid="{D5CDD505-2E9C-101B-9397-08002B2CF9AE}" pid="303" name="FSC#SKMODSYS@103.500:mdfileresporg">
    <vt:lpwstr/>
  </property>
  <property fmtid="{D5CDD505-2E9C-101B-9397-08002B2CF9AE}" pid="304" name="FSC#SKMODSYS@103.500:mdcreateat">
    <vt:lpwstr>20. 1. 2025</vt:lpwstr>
  </property>
  <property fmtid="{D5CDD505-2E9C-101B-9397-08002B2CF9AE}" pid="305" name="FSC#SKCP@103.500:cp_AttrPtrOrgUtvar">
    <vt:lpwstr/>
  </property>
  <property fmtid="{D5CDD505-2E9C-101B-9397-08002B2CF9AE}" pid="306" name="FSC#SKCP@103.500:cp_AttrStrEvCisloCP">
    <vt:lpwstr/>
  </property>
  <property fmtid="{D5CDD505-2E9C-101B-9397-08002B2CF9AE}" pid="307" name="FSC#SKCP@103.500:cp_zamestnanec">
    <vt:lpwstr/>
  </property>
  <property fmtid="{D5CDD505-2E9C-101B-9397-08002B2CF9AE}" pid="308" name="FSC#SKCP@103.500:cpt_miestoRokovania">
    <vt:lpwstr/>
  </property>
  <property fmtid="{D5CDD505-2E9C-101B-9397-08002B2CF9AE}" pid="309" name="FSC#SKCP@103.500:cpt_datumCesty">
    <vt:lpwstr/>
  </property>
  <property fmtid="{D5CDD505-2E9C-101B-9397-08002B2CF9AE}" pid="310" name="FSC#SKCP@103.500:cpt_ucelCesty">
    <vt:lpwstr/>
  </property>
  <property fmtid="{D5CDD505-2E9C-101B-9397-08002B2CF9AE}" pid="311" name="FSC#SKCP@103.500:cpz_miestoRokovania">
    <vt:lpwstr/>
  </property>
  <property fmtid="{D5CDD505-2E9C-101B-9397-08002B2CF9AE}" pid="312" name="FSC#SKCP@103.500:cpz_datumCesty">
    <vt:lpwstr/>
  </property>
  <property fmtid="{D5CDD505-2E9C-101B-9397-08002B2CF9AE}" pid="313" name="FSC#SKCP@103.500:cpz_ucelCesty">
    <vt:lpwstr/>
  </property>
  <property fmtid="{D5CDD505-2E9C-101B-9397-08002B2CF9AE}" pid="314" name="FSC#SKCP@103.500:cpz_datumVypracovania">
    <vt:lpwstr/>
  </property>
  <property fmtid="{D5CDD505-2E9C-101B-9397-08002B2CF9AE}" pid="315" name="FSC#SKCP@103.500:cpz_datPodpSchv1">
    <vt:lpwstr/>
  </property>
  <property fmtid="{D5CDD505-2E9C-101B-9397-08002B2CF9AE}" pid="316" name="FSC#SKCP@103.500:cpz_datPodpSchv2">
    <vt:lpwstr/>
  </property>
  <property fmtid="{D5CDD505-2E9C-101B-9397-08002B2CF9AE}" pid="317" name="FSC#SKCP@103.500:cpz_datPodpSchv3">
    <vt:lpwstr/>
  </property>
  <property fmtid="{D5CDD505-2E9C-101B-9397-08002B2CF9AE}" pid="318" name="FSC#SKCP@103.500:cpz_PodpSchv1">
    <vt:lpwstr/>
  </property>
  <property fmtid="{D5CDD505-2E9C-101B-9397-08002B2CF9AE}" pid="319" name="FSC#SKCP@103.500:cpz_PodpSchv2">
    <vt:lpwstr/>
  </property>
  <property fmtid="{D5CDD505-2E9C-101B-9397-08002B2CF9AE}" pid="320" name="FSC#SKCP@103.500:cpz_PodpSchv3">
    <vt:lpwstr/>
  </property>
  <property fmtid="{D5CDD505-2E9C-101B-9397-08002B2CF9AE}" pid="321" name="FSC#SKCP@103.500:cpz_Funkcia">
    <vt:lpwstr/>
  </property>
  <property fmtid="{D5CDD505-2E9C-101B-9397-08002B2CF9AE}" pid="322" name="FSC#SKCP@103.500:cp_Spolucestujuci">
    <vt:lpwstr/>
  </property>
  <property fmtid="{D5CDD505-2E9C-101B-9397-08002B2CF9AE}" pid="323" name="FSC#SKNAD@103.500:nad_objname">
    <vt:lpwstr/>
  </property>
  <property fmtid="{D5CDD505-2E9C-101B-9397-08002B2CF9AE}" pid="324" name="FSC#SKNAD@103.500:nad_AttrStrNazov">
    <vt:lpwstr/>
  </property>
  <property fmtid="{D5CDD505-2E9C-101B-9397-08002B2CF9AE}" pid="325" name="FSC#SKNAD@103.500:nad_AttrPtrSpracovatel">
    <vt:lpwstr/>
  </property>
  <property fmtid="{D5CDD505-2E9C-101B-9397-08002B2CF9AE}" pid="326" name="FSC#SKNAD@103.500:nad_AttrPtrGestor1">
    <vt:lpwstr/>
  </property>
  <property fmtid="{D5CDD505-2E9C-101B-9397-08002B2CF9AE}" pid="327" name="FSC#SKNAD@103.500:nad_AttrPtrGestor1Funkcia">
    <vt:lpwstr/>
  </property>
  <property fmtid="{D5CDD505-2E9C-101B-9397-08002B2CF9AE}" pid="328" name="FSC#SKNAD@103.500:nad_AttrPtrGestor1OU">
    <vt:lpwstr/>
  </property>
  <property fmtid="{D5CDD505-2E9C-101B-9397-08002B2CF9AE}" pid="329" name="FSC#SKNAD@103.500:nad_AttrPtrGestor2">
    <vt:lpwstr/>
  </property>
  <property fmtid="{D5CDD505-2E9C-101B-9397-08002B2CF9AE}" pid="330" name="FSC#SKNAD@103.500:nad_AttrPtrGestor2Funkcia">
    <vt:lpwstr/>
  </property>
  <property fmtid="{D5CDD505-2E9C-101B-9397-08002B2CF9AE}" pid="331" name="FSC#SKNAD@103.500:nad_schvalil">
    <vt:lpwstr/>
  </property>
  <property fmtid="{D5CDD505-2E9C-101B-9397-08002B2CF9AE}" pid="332" name="FSC#SKNAD@103.500:nad_schvalilfunkcia">
    <vt:lpwstr/>
  </property>
  <property fmtid="{D5CDD505-2E9C-101B-9397-08002B2CF9AE}" pid="333" name="FSC#SKNAD@103.500:nad_vr">
    <vt:lpwstr/>
  </property>
  <property fmtid="{D5CDD505-2E9C-101B-9397-08002B2CF9AE}" pid="334" name="FSC#SKNAD@103.500:nad_AttrDateDatumPodpisania">
    <vt:lpwstr/>
  </property>
  <property fmtid="{D5CDD505-2E9C-101B-9397-08002B2CF9AE}" pid="335" name="FSC#SKNAD@103.500:nad_pripobjname">
    <vt:lpwstr/>
  </property>
  <property fmtid="{D5CDD505-2E9C-101B-9397-08002B2CF9AE}" pid="336" name="FSC#SKNAD@103.500:nad_pripVytvorilKto">
    <vt:lpwstr/>
  </property>
  <property fmtid="{D5CDD505-2E9C-101B-9397-08002B2CF9AE}" pid="337" name="FSC#SKNAD@103.500:nad_pripVytvorilKedy">
    <vt:lpwstr>20.1.2025, 09:30</vt:lpwstr>
  </property>
  <property fmtid="{D5CDD505-2E9C-101B-9397-08002B2CF9AE}" pid="338" name="FSC#SKNAD@103.500:nad_AttrStrCisloNA">
    <vt:lpwstr/>
  </property>
  <property fmtid="{D5CDD505-2E9C-101B-9397-08002B2CF9AE}" pid="339" name="FSC#SKNAD@103.500:nad_AttrDateUcinnaOd">
    <vt:lpwstr/>
  </property>
  <property fmtid="{D5CDD505-2E9C-101B-9397-08002B2CF9AE}" pid="340" name="FSC#SKNAD@103.500:nad_AttrDateUcinnaDo">
    <vt:lpwstr/>
  </property>
  <property fmtid="{D5CDD505-2E9C-101B-9397-08002B2CF9AE}" pid="341" name="FSC#SKNAD@103.500:nad_AttrPtrPredchadzajuceNA">
    <vt:lpwstr/>
  </property>
  <property fmtid="{D5CDD505-2E9C-101B-9397-08002B2CF9AE}" pid="342" name="FSC#SKNAD@103.500:nad_AttrPtrSpracovatelOU">
    <vt:lpwstr/>
  </property>
  <property fmtid="{D5CDD505-2E9C-101B-9397-08002B2CF9AE}" pid="343" name="FSC#SKNAD@103.500:nad_AttrPtrPatriKNA">
    <vt:lpwstr/>
  </property>
  <property fmtid="{D5CDD505-2E9C-101B-9397-08002B2CF9AE}" pid="344" name="FSC#SKNAD@103.500:nad_AttrIntCisloDodatku">
    <vt:lpwstr/>
  </property>
  <property fmtid="{D5CDD505-2E9C-101B-9397-08002B2CF9AE}" pid="345" name="FSC#SKNAD@103.500:nad_AttrPtrSpracVeduci">
    <vt:lpwstr/>
  </property>
  <property fmtid="{D5CDD505-2E9C-101B-9397-08002B2CF9AE}" pid="346" name="FSC#SKNAD@103.500:nad_AttrPtrSpracVeduciOU">
    <vt:lpwstr/>
  </property>
  <property fmtid="{D5CDD505-2E9C-101B-9397-08002B2CF9AE}" pid="347" name="FSC#SKNAD@103.500:nad_spis">
    <vt:lpwstr/>
  </property>
  <property fmtid="{D5CDD505-2E9C-101B-9397-08002B2CF9AE}" pid="348" name="FSC#SKPUPP@103.500:pupp_riaditelPorady">
    <vt:lpwstr/>
  </property>
  <property fmtid="{D5CDD505-2E9C-101B-9397-08002B2CF9AE}" pid="349" name="FSC#SKPUPP@103.500:pupp_cisloporady">
    <vt:lpwstr/>
  </property>
  <property fmtid="{D5CDD505-2E9C-101B-9397-08002B2CF9AE}" pid="350" name="FSC#SKPUPP@103.500:pupp_konanieOHodine">
    <vt:lpwstr/>
  </property>
  <property fmtid="{D5CDD505-2E9C-101B-9397-08002B2CF9AE}" pid="351" name="FSC#SKPUPP@103.500:pupp_datPorMesiacString">
    <vt:lpwstr/>
  </property>
  <property fmtid="{D5CDD505-2E9C-101B-9397-08002B2CF9AE}" pid="352" name="FSC#SKPUPP@103.500:pupp_datumporady">
    <vt:lpwstr/>
  </property>
  <property fmtid="{D5CDD505-2E9C-101B-9397-08002B2CF9AE}" pid="353" name="FSC#SKPUPP@103.500:pupp_konaniedo">
    <vt:lpwstr/>
  </property>
  <property fmtid="{D5CDD505-2E9C-101B-9397-08002B2CF9AE}" pid="354" name="FSC#SKPUPP@103.500:pupp_konanieod">
    <vt:lpwstr/>
  </property>
  <property fmtid="{D5CDD505-2E9C-101B-9397-08002B2CF9AE}" pid="355" name="FSC#SKPUPP@103.500:pupp_menopp">
    <vt:lpwstr/>
  </property>
  <property fmtid="{D5CDD505-2E9C-101B-9397-08002B2CF9AE}" pid="356" name="FSC#SKPUPP@103.500:pupp_miestokonania">
    <vt:lpwstr/>
  </property>
  <property fmtid="{D5CDD505-2E9C-101B-9397-08002B2CF9AE}" pid="357" name="FSC#SKPUPP@103.500:pupp_temaporady">
    <vt:lpwstr/>
  </property>
  <property fmtid="{D5CDD505-2E9C-101B-9397-08002B2CF9AE}" pid="358" name="FSC#SKPUPP@103.500:pupp_ucastnici">
    <vt:lpwstr/>
  </property>
  <property fmtid="{D5CDD505-2E9C-101B-9397-08002B2CF9AE}" pid="359" name="FSC#SKPUPP@103.500:pupp_ulohy">
    <vt:lpwstr>test</vt:lpwstr>
  </property>
  <property fmtid="{D5CDD505-2E9C-101B-9397-08002B2CF9AE}" pid="360" name="FSC#SKPUPP@103.500:pupp_ucastnici_funkcie">
    <vt:lpwstr/>
  </property>
  <property fmtid="{D5CDD505-2E9C-101B-9397-08002B2CF9AE}" pid="361" name="FSC#SKPUPP@103.500:pupp_nazov_ulohy">
    <vt:lpwstr/>
  </property>
  <property fmtid="{D5CDD505-2E9C-101B-9397-08002B2CF9AE}" pid="362" name="FSC#SKPUPP@103.500:pupp_cislo_ulohy">
    <vt:lpwstr/>
  </property>
  <property fmtid="{D5CDD505-2E9C-101B-9397-08002B2CF9AE}" pid="363" name="FSC#SKPUPP@103.500:pupp_riesitel_ulohy">
    <vt:lpwstr/>
  </property>
  <property fmtid="{D5CDD505-2E9C-101B-9397-08002B2CF9AE}" pid="364" name="FSC#SKPUPP@103.500:pupp_vybavit_ulohy">
    <vt:lpwstr/>
  </property>
  <property fmtid="{D5CDD505-2E9C-101B-9397-08002B2CF9AE}" pid="365" name="FSC#SKPUPP@103.500:pupp_orgutvar">
    <vt:lpwstr/>
  </property>
  <property fmtid="{D5CDD505-2E9C-101B-9397-08002B2CF9AE}" pid="366" name="FSC#COOELAK@1.1001:Subject">
    <vt:lpwstr>PLYN -TARIFY - SPP - distribúcia, a. s. </vt:lpwstr>
  </property>
  <property fmtid="{D5CDD505-2E9C-101B-9397-08002B2CF9AE}" pid="367" name="FSC#COOELAK@1.1001:FileReference">
    <vt:lpwstr>11751-2025</vt:lpwstr>
  </property>
  <property fmtid="{D5CDD505-2E9C-101B-9397-08002B2CF9AE}" pid="368" name="FSC#COOELAK@1.1001:FileRefYear">
    <vt:lpwstr>2025</vt:lpwstr>
  </property>
  <property fmtid="{D5CDD505-2E9C-101B-9397-08002B2CF9AE}" pid="369" name="FSC#COOELAK@1.1001:FileRefOrdinal">
    <vt:lpwstr>11751</vt:lpwstr>
  </property>
  <property fmtid="{D5CDD505-2E9C-101B-9397-08002B2CF9AE}" pid="370" name="FSC#COOELAK@1.1001:FileRefOU">
    <vt:lpwstr>4050</vt:lpwstr>
  </property>
  <property fmtid="{D5CDD505-2E9C-101B-9397-08002B2CF9AE}" pid="371" name="FSC#COOELAK@1.1001:Organization">
    <vt:lpwstr/>
  </property>
  <property fmtid="{D5CDD505-2E9C-101B-9397-08002B2CF9AE}" pid="372" name="FSC#COOELAK@1.1001:Owner">
    <vt:lpwstr>wsmhpzpness</vt:lpwstr>
  </property>
  <property fmtid="{D5CDD505-2E9C-101B-9397-08002B2CF9AE}" pid="373" name="FSC#COOELAK@1.1001:OwnerExtension">
    <vt:lpwstr/>
  </property>
  <property fmtid="{D5CDD505-2E9C-101B-9397-08002B2CF9AE}" pid="374" name="FSC#COOELAK@1.1001:OwnerFaxExtension">
    <vt:lpwstr/>
  </property>
  <property fmtid="{D5CDD505-2E9C-101B-9397-08002B2CF9AE}" pid="375" name="FSC#COOELAK@1.1001:DispatchedBy">
    <vt:lpwstr/>
  </property>
  <property fmtid="{D5CDD505-2E9C-101B-9397-08002B2CF9AE}" pid="376" name="FSC#COOELAK@1.1001:DispatchedAt">
    <vt:lpwstr/>
  </property>
  <property fmtid="{D5CDD505-2E9C-101B-9397-08002B2CF9AE}" pid="377" name="FSC#COOELAK@1.1001:ApprovedBy">
    <vt:lpwstr/>
  </property>
  <property fmtid="{D5CDD505-2E9C-101B-9397-08002B2CF9AE}" pid="378" name="FSC#COOELAK@1.1001:ApprovedAt">
    <vt:lpwstr/>
  </property>
  <property fmtid="{D5CDD505-2E9C-101B-9397-08002B2CF9AE}" pid="379" name="FSC#COOELAK@1.1001:Department">
    <vt:lpwstr>Administration (System)</vt:lpwstr>
  </property>
  <property fmtid="{D5CDD505-2E9C-101B-9397-08002B2CF9AE}" pid="380" name="FSC#COOELAK@1.1001:CreatedAt">
    <vt:lpwstr>20.01.2025</vt:lpwstr>
  </property>
  <property fmtid="{D5CDD505-2E9C-101B-9397-08002B2CF9AE}" pid="381" name="FSC#COOELAK@1.1001:OU">
    <vt:lpwstr>2030 (Odbor hospodárskej správy)</vt:lpwstr>
  </property>
  <property fmtid="{D5CDD505-2E9C-101B-9397-08002B2CF9AE}" pid="382" name="FSC#COOELAK@1.1001:Priority">
    <vt:lpwstr> ()</vt:lpwstr>
  </property>
  <property fmtid="{D5CDD505-2E9C-101B-9397-08002B2CF9AE}" pid="383" name="FSC#COOELAK@1.1001:ObjBarCode">
    <vt:lpwstr>*COO.2163.100.16.5146141*</vt:lpwstr>
  </property>
  <property fmtid="{D5CDD505-2E9C-101B-9397-08002B2CF9AE}" pid="384" name="FSC#COOELAK@1.1001:RefBarCode">
    <vt:lpwstr>*COO.2163.100.16.5146159*</vt:lpwstr>
  </property>
  <property fmtid="{D5CDD505-2E9C-101B-9397-08002B2CF9AE}" pid="385" name="FSC#COOELAK@1.1001:FileRefBarCode">
    <vt:lpwstr>*11751-2025*</vt:lpwstr>
  </property>
  <property fmtid="{D5CDD505-2E9C-101B-9397-08002B2CF9AE}" pid="386" name="FSC#COOELAK@1.1001:ExternalRef">
    <vt:lpwstr/>
  </property>
  <property fmtid="{D5CDD505-2E9C-101B-9397-08002B2CF9AE}" pid="387" name="FSC#COOELAK@1.1001:IncomingNumber">
    <vt:lpwstr/>
  </property>
  <property fmtid="{D5CDD505-2E9C-101B-9397-08002B2CF9AE}" pid="388" name="FSC#COOELAK@1.1001:IncomingSubject">
    <vt:lpwstr>Všeobecná agenda - ŽIADOSŤ O KOMPENZÁCIU – TARIFY PLYN </vt:lpwstr>
  </property>
  <property fmtid="{D5CDD505-2E9C-101B-9397-08002B2CF9AE}" pid="389" name="FSC#COOELAK@1.1001:ProcessResponsible">
    <vt:lpwstr/>
  </property>
  <property fmtid="{D5CDD505-2E9C-101B-9397-08002B2CF9AE}" pid="390" name="FSC#COOELAK@1.1001:ProcessResponsiblePhone">
    <vt:lpwstr/>
  </property>
  <property fmtid="{D5CDD505-2E9C-101B-9397-08002B2CF9AE}" pid="391" name="FSC#COOELAK@1.1001:ProcessResponsibleMail">
    <vt:lpwstr/>
  </property>
  <property fmtid="{D5CDD505-2E9C-101B-9397-08002B2CF9AE}" pid="392" name="FSC#COOELAK@1.1001:ProcessResponsibleFax">
    <vt:lpwstr/>
  </property>
  <property fmtid="{D5CDD505-2E9C-101B-9397-08002B2CF9AE}" pid="393" name="FSC#COOELAK@1.1001:ApproverFirstName">
    <vt:lpwstr/>
  </property>
  <property fmtid="{D5CDD505-2E9C-101B-9397-08002B2CF9AE}" pid="394" name="FSC#COOELAK@1.1001:ApproverSurName">
    <vt:lpwstr/>
  </property>
  <property fmtid="{D5CDD505-2E9C-101B-9397-08002B2CF9AE}" pid="395" name="FSC#COOELAK@1.1001:ApproverTitle">
    <vt:lpwstr/>
  </property>
  <property fmtid="{D5CDD505-2E9C-101B-9397-08002B2CF9AE}" pid="396" name="FSC#COOELAK@1.1001:ExternalDate">
    <vt:lpwstr/>
  </property>
  <property fmtid="{D5CDD505-2E9C-101B-9397-08002B2CF9AE}" pid="397" name="FSC#COOELAK@1.1001:SettlementApprovedAt">
    <vt:lpwstr/>
  </property>
  <property fmtid="{D5CDD505-2E9C-101B-9397-08002B2CF9AE}" pid="398" name="FSC#COOELAK@1.1001:BaseNumber">
    <vt:lpwstr>M 29</vt:lpwstr>
  </property>
  <property fmtid="{D5CDD505-2E9C-101B-9397-08002B2CF9AE}" pid="399" name="FSC#COOELAK@1.1001:CurrentUserRolePos">
    <vt:lpwstr>referent 1</vt:lpwstr>
  </property>
  <property fmtid="{D5CDD505-2E9C-101B-9397-08002B2CF9AE}" pid="400" name="FSC#COOELAK@1.1001:CurrentUserEmail">
    <vt:lpwstr>miroslav.nedorost@mhsr.sk</vt:lpwstr>
  </property>
  <property fmtid="{D5CDD505-2E9C-101B-9397-08002B2CF9AE}" pid="401" name="FSC#ELAKGOV@1.1001:PersonalSubjGender">
    <vt:lpwstr/>
  </property>
  <property fmtid="{D5CDD505-2E9C-101B-9397-08002B2CF9AE}" pid="402" name="FSC#ELAKGOV@1.1001:PersonalSubjFirstName">
    <vt:lpwstr/>
  </property>
  <property fmtid="{D5CDD505-2E9C-101B-9397-08002B2CF9AE}" pid="403" name="FSC#ELAKGOV@1.1001:PersonalSubjSurName">
    <vt:lpwstr/>
  </property>
  <property fmtid="{D5CDD505-2E9C-101B-9397-08002B2CF9AE}" pid="404" name="FSC#ELAKGOV@1.1001:PersonalSubjSalutation">
    <vt:lpwstr/>
  </property>
  <property fmtid="{D5CDD505-2E9C-101B-9397-08002B2CF9AE}" pid="405" name="FSC#ELAKGOV@1.1001:PersonalSubjAddress">
    <vt:lpwstr/>
  </property>
  <property fmtid="{D5CDD505-2E9C-101B-9397-08002B2CF9AE}" pid="406" name="FSC#ATSTATECFG@1.1001:Office">
    <vt:lpwstr/>
  </property>
  <property fmtid="{D5CDD505-2E9C-101B-9397-08002B2CF9AE}" pid="407" name="FSC#ATSTATECFG@1.1001:Agent">
    <vt:lpwstr> Referent preplatenia energií</vt:lpwstr>
  </property>
  <property fmtid="{D5CDD505-2E9C-101B-9397-08002B2CF9AE}" pid="408" name="FSC#ATSTATECFG@1.1001:AgentPhone">
    <vt:lpwstr/>
  </property>
  <property fmtid="{D5CDD505-2E9C-101B-9397-08002B2CF9AE}" pid="409" name="FSC#ATSTATECFG@1.1001:DepartmentFax">
    <vt:lpwstr/>
  </property>
  <property fmtid="{D5CDD505-2E9C-101B-9397-08002B2CF9AE}" pid="410" name="FSC#ATSTATECFG@1.1001:DepartmentEmail">
    <vt:lpwstr/>
  </property>
  <property fmtid="{D5CDD505-2E9C-101B-9397-08002B2CF9AE}" pid="411" name="FSC#ATSTATECFG@1.1001:SubfileDate">
    <vt:lpwstr>20.01.2025</vt:lpwstr>
  </property>
  <property fmtid="{D5CDD505-2E9C-101B-9397-08002B2CF9AE}" pid="412" name="FSC#ATSTATECFG@1.1001:SubfileSubject">
    <vt:lpwstr>Všeobecná agenda - ŽIADOSŤ O KOMPENZÁCIU – TARIFY PLYN </vt:lpwstr>
  </property>
  <property fmtid="{D5CDD505-2E9C-101B-9397-08002B2CF9AE}" pid="413" name="FSC#ATSTATECFG@1.1001:DepartmentZipCode">
    <vt:lpwstr/>
  </property>
  <property fmtid="{D5CDD505-2E9C-101B-9397-08002B2CF9AE}" pid="414" name="FSC#ATSTATECFG@1.1001:DepartmentCountry">
    <vt:lpwstr/>
  </property>
  <property fmtid="{D5CDD505-2E9C-101B-9397-08002B2CF9AE}" pid="415" name="FSC#ATSTATECFG@1.1001:DepartmentCity">
    <vt:lpwstr/>
  </property>
  <property fmtid="{D5CDD505-2E9C-101B-9397-08002B2CF9AE}" pid="416" name="FSC#ATSTATECFG@1.1001:DepartmentStreet">
    <vt:lpwstr/>
  </property>
  <property fmtid="{D5CDD505-2E9C-101B-9397-08002B2CF9AE}" pid="417" name="FSC#ATSTATECFG@1.1001:DepartmentDVR">
    <vt:lpwstr/>
  </property>
  <property fmtid="{D5CDD505-2E9C-101B-9397-08002B2CF9AE}" pid="418" name="FSC#ATSTATECFG@1.1001:DepartmentUID">
    <vt:lpwstr/>
  </property>
  <property fmtid="{D5CDD505-2E9C-101B-9397-08002B2CF9AE}" pid="419" name="FSC#ATSTATECFG@1.1001:SubfileReference">
    <vt:lpwstr/>
  </property>
  <property fmtid="{D5CDD505-2E9C-101B-9397-08002B2CF9AE}" pid="420" name="FSC#ATSTATECFG@1.1001:Clause">
    <vt:lpwstr/>
  </property>
  <property fmtid="{D5CDD505-2E9C-101B-9397-08002B2CF9AE}" pid="421" name="FSC#ATSTATECFG@1.1001:ApprovedSignature">
    <vt:lpwstr/>
  </property>
  <property fmtid="{D5CDD505-2E9C-101B-9397-08002B2CF9AE}" pid="422" name="FSC#ATSTATECFG@1.1001:BankAccount">
    <vt:lpwstr/>
  </property>
  <property fmtid="{D5CDD505-2E9C-101B-9397-08002B2CF9AE}" pid="423" name="FSC#ATSTATECFG@1.1001:BankAccountOwner">
    <vt:lpwstr/>
  </property>
  <property fmtid="{D5CDD505-2E9C-101B-9397-08002B2CF9AE}" pid="424" name="FSC#ATSTATECFG@1.1001:BankInstitute">
    <vt:lpwstr/>
  </property>
  <property fmtid="{D5CDD505-2E9C-101B-9397-08002B2CF9AE}" pid="425" name="FSC#ATSTATECFG@1.1001:BankAccountID">
    <vt:lpwstr/>
  </property>
  <property fmtid="{D5CDD505-2E9C-101B-9397-08002B2CF9AE}" pid="426" name="FSC#ATSTATECFG@1.1001:BankAccountIBAN">
    <vt:lpwstr/>
  </property>
  <property fmtid="{D5CDD505-2E9C-101B-9397-08002B2CF9AE}" pid="427" name="FSC#ATSTATECFG@1.1001:BankAccountBIC">
    <vt:lpwstr/>
  </property>
  <property fmtid="{D5CDD505-2E9C-101B-9397-08002B2CF9AE}" pid="428" name="FSC#ATSTATECFG@1.1001:BankName">
    <vt:lpwstr/>
  </property>
  <property fmtid="{D5CDD505-2E9C-101B-9397-08002B2CF9AE}" pid="429" name="FSC#COOELAK@1.1001:ObjectAddressees">
    <vt:lpwstr>SPP - DISTRIBÚCIA, A.S., PLÁTENNÍCKA 19013/2 , 821 09 BRATISLAVA 2</vt:lpwstr>
  </property>
  <property fmtid="{D5CDD505-2E9C-101B-9397-08002B2CF9AE}" pid="430" name="FSC#COOELAK@1.1001:replyreference">
    <vt:lpwstr/>
  </property>
  <property fmtid="{D5CDD505-2E9C-101B-9397-08002B2CF9AE}" pid="431" name="FSC#SKCONV@103.510:docname">
    <vt:lpwstr/>
  </property>
  <property fmtid="{D5CDD505-2E9C-101B-9397-08002B2CF9AE}" pid="432" name="FSC#COOSYSTEM@1.1:Container">
    <vt:lpwstr>COO.2163.100.16.5146141</vt:lpwstr>
  </property>
  <property fmtid="{D5CDD505-2E9C-101B-9397-08002B2CF9AE}" pid="433" name="FSC#FSCFOLIO@1.1001:docpropproject">
    <vt:lpwstr/>
  </property>
</Properties>
</file>