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orost\Desktop\"/>
    </mc:Choice>
  </mc:AlternateContent>
  <workbookProtection workbookAlgorithmName="SHA-512" workbookHashValue="x5Ovbx5ILOChoVlhwvwNYRJc3GyDf6r1NXt98DJrSskwQI/oeJ0nBCmKWkxXaHCSMZvlNhk+VwOpj3DqqQhg1g==" workbookSaltValue="jAKQtAmNfcKN5JPy5t5t9g==" workbookSpinCount="100000" lockStructure="1"/>
  <bookViews>
    <workbookView xWindow="0" yWindow="0" windowWidth="24270" windowHeight="1089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P7" i="1"/>
  <c r="P8" i="1"/>
  <c r="P9" i="1"/>
  <c r="P10" i="1"/>
  <c r="P11" i="1"/>
  <c r="P12" i="1"/>
  <c r="P13" i="1"/>
  <c r="P6" i="1"/>
  <c r="K7" i="1" l="1"/>
  <c r="K8" i="1"/>
  <c r="K9" i="1"/>
  <c r="K10" i="1"/>
  <c r="K11" i="1"/>
  <c r="K12" i="1"/>
  <c r="K13" i="1"/>
  <c r="J7" i="1"/>
  <c r="E7" i="1" s="1"/>
  <c r="J8" i="1"/>
  <c r="E8" i="1" s="1"/>
  <c r="J9" i="1"/>
  <c r="E9" i="1" s="1"/>
  <c r="J10" i="1"/>
  <c r="E10" i="1" s="1"/>
  <c r="J11" i="1"/>
  <c r="E11" i="1" s="1"/>
  <c r="J12" i="1"/>
  <c r="E12" i="1" s="1"/>
  <c r="J13" i="1"/>
  <c r="E13" i="1" s="1"/>
  <c r="L13" i="1" l="1"/>
  <c r="M13" i="1" s="1"/>
  <c r="N13" i="1" s="1"/>
  <c r="H13" i="1" s="1"/>
  <c r="L12" i="1"/>
  <c r="M12" i="1" s="1"/>
  <c r="N12" i="1" s="1"/>
  <c r="H12" i="1" s="1"/>
  <c r="L11" i="1"/>
  <c r="M11" i="1" s="1"/>
  <c r="N11" i="1" s="1"/>
  <c r="H11" i="1" s="1"/>
  <c r="L10" i="1"/>
  <c r="L9" i="1"/>
  <c r="L8" i="1"/>
  <c r="L7" i="1"/>
  <c r="G11" i="1" l="1"/>
  <c r="G12" i="1"/>
  <c r="M8" i="1"/>
  <c r="M9" i="1"/>
  <c r="N9" i="1" s="1"/>
  <c r="H9" i="1" s="1"/>
  <c r="M7" i="1"/>
  <c r="N7" i="1" s="1"/>
  <c r="H7" i="1" s="1"/>
  <c r="M10" i="1"/>
  <c r="G8" i="1"/>
  <c r="G13" i="1"/>
  <c r="Q6" i="1"/>
  <c r="J6" i="1"/>
  <c r="E6" i="1" s="1"/>
  <c r="J14" i="1" l="1"/>
  <c r="G9" i="1"/>
  <c r="N10" i="1"/>
  <c r="H10" i="1" s="1"/>
  <c r="G10" i="1"/>
  <c r="N8" i="1"/>
  <c r="H8" i="1" s="1"/>
  <c r="G7" i="1"/>
  <c r="K6" i="1"/>
  <c r="K14" i="1" l="1"/>
  <c r="O14" i="1" s="1"/>
  <c r="G14" i="1" s="1"/>
  <c r="H14" i="1" s="1"/>
  <c r="L6" i="1"/>
  <c r="H17" i="1" l="1"/>
  <c r="F14" i="1"/>
  <c r="M6" i="1"/>
  <c r="L14" i="1"/>
  <c r="H16" i="1"/>
  <c r="N6" i="1" l="1"/>
  <c r="M14" i="1"/>
  <c r="G6" i="1"/>
  <c r="N14" i="1" l="1"/>
  <c r="H6" i="1"/>
</calcChain>
</file>

<file path=xl/comments1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<sst xmlns="http://schemas.openxmlformats.org/spreadsheetml/2006/main" count="33" uniqueCount="32">
  <si>
    <t>Tarify</t>
  </si>
  <si>
    <t>D1</t>
  </si>
  <si>
    <t>D2</t>
  </si>
  <si>
    <t>D3</t>
  </si>
  <si>
    <t>D4</t>
  </si>
  <si>
    <t>D5</t>
  </si>
  <si>
    <t>D6</t>
  </si>
  <si>
    <t>D7</t>
  </si>
  <si>
    <t>D8</t>
  </si>
  <si>
    <t>SPOLU za dodávateľa:</t>
  </si>
  <si>
    <t>Meno:</t>
  </si>
  <si>
    <t>Priezvisko:</t>
  </si>
  <si>
    <t>Dátum:</t>
  </si>
  <si>
    <t>Sumárny vážený priemer rozdielu cien energie</t>
  </si>
  <si>
    <t>pozor na kolko desatinnych miest to treba !!!</t>
  </si>
  <si>
    <t>uzamknut bunky a zosit !!</t>
  </si>
  <si>
    <t>údaj vyplnit do elektronickej žiadosti</t>
  </si>
  <si>
    <t xml:space="preserve">Dodávateľ plynu: </t>
  </si>
  <si>
    <t xml:space="preserve">Mesiac: 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</si>
  <si>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(€/kWh)</t>
    </r>
  </si>
  <si>
    <t>Celková spotreba energie za oprávnené obdobie v kWh</t>
  </si>
  <si>
    <t>Príloha k žiadosti o kompenzáciu cien plynu za domácnosti - záloha</t>
  </si>
  <si>
    <t>round cena</t>
  </si>
  <si>
    <t>roudn spotreba</t>
  </si>
  <si>
    <t>round komp bez dph</t>
  </si>
  <si>
    <t>round komp s dph</t>
  </si>
  <si>
    <t>round komp bez dph 70%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</si>
  <si>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podľa rozhodnutia ÚRSO na rok 2024 (€/kWh)</t>
    </r>
  </si>
  <si>
    <r>
      <t>SOP</t>
    </r>
    <r>
      <rPr>
        <b/>
        <sz val="8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NV na 2024
(€/kWh)</t>
    </r>
  </si>
  <si>
    <t xml:space="preserve">predpokladaná kumulatívna spotreba podľa taríf za daný mesiac 2024 (kWh)
</t>
  </si>
  <si>
    <t>výška platby (70%) na kompenzáciu za daný mesiac 2024
(eur)</t>
  </si>
  <si>
    <t>výška platby (70%) na kompenzáciu za daný mesiac 2024 s DPH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</si>
</sst>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0.000000"/>
    <numFmt numFmtId="167" formatCode="#,##0.000_ ;\-#,##0.000\ "/>
    <numFmt numFmtId="168" formatCode="#,##0.000000"/>
    <numFmt numFmtId="169" formatCode="#,##0.000"/>
    <numFmt numFmtId="170" formatCode="#,##0.000000_ ;\-#,##0.000000\ "/>
    <numFmt numFmtId="171" formatCode="0.0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2"/>
    <xf numFmtId="0" fontId="3" fillId="0" borderId="0" xfId="2" applyFont="1" applyAlignment="1">
      <alignment horizontal="center" wrapText="1"/>
    </xf>
    <xf numFmtId="0" fontId="6" fillId="0" borderId="0" xfId="2" applyFont="1"/>
    <xf numFmtId="0" fontId="7" fillId="0" borderId="0" xfId="2" applyFont="1"/>
    <xf numFmtId="0" fontId="2" fillId="0" borderId="2" xfId="2" applyFont="1" applyBorder="1"/>
    <xf numFmtId="0" fontId="2" fillId="0" borderId="3" xfId="2" applyFont="1" applyBorder="1"/>
    <xf numFmtId="4" fontId="0" fillId="0" borderId="0" xfId="0" applyNumberFormat="1"/>
    <xf numFmtId="164" fontId="0" fillId="0" borderId="0" xfId="0" applyNumberFormat="1"/>
    <xf numFmtId="0" fontId="8" fillId="0" borderId="0" xfId="2" applyFont="1" applyFill="1"/>
    <xf numFmtId="0" fontId="2" fillId="0" borderId="0" xfId="2" applyFont="1" applyFill="1" applyAlignment="1">
      <alignment horizontal="right"/>
    </xf>
    <xf numFmtId="0" fontId="9" fillId="0" borderId="0" xfId="2" applyFont="1" applyFill="1"/>
    <xf numFmtId="0" fontId="2" fillId="0" borderId="0" xfId="0" applyFont="1" applyFill="1"/>
    <xf numFmtId="0" fontId="2" fillId="0" borderId="9" xfId="2" applyFont="1" applyBorder="1"/>
    <xf numFmtId="0" fontId="0" fillId="6" borderId="0" xfId="0" applyFill="1"/>
    <xf numFmtId="0" fontId="6" fillId="0" borderId="0" xfId="2" applyFont="1" applyFill="1" applyBorder="1" applyAlignment="1">
      <alignment horizontal="left"/>
    </xf>
    <xf numFmtId="0" fontId="10" fillId="5" borderId="1" xfId="2" applyFont="1" applyFill="1" applyBorder="1"/>
    <xf numFmtId="0" fontId="10" fillId="5" borderId="6" xfId="2" applyFont="1" applyFill="1" applyBorder="1"/>
    <xf numFmtId="0" fontId="6" fillId="5" borderId="6" xfId="2" applyFont="1" applyFill="1" applyBorder="1" applyAlignment="1">
      <alignment horizontal="right"/>
    </xf>
    <xf numFmtId="168" fontId="0" fillId="0" borderId="0" xfId="0" applyNumberFormat="1"/>
    <xf numFmtId="169" fontId="0" fillId="0" borderId="0" xfId="0" applyNumberFormat="1"/>
    <xf numFmtId="168" fontId="0" fillId="5" borderId="0" xfId="0" applyNumberFormat="1" applyFill="1" applyAlignment="1">
      <alignment horizontal="right"/>
    </xf>
    <xf numFmtId="165" fontId="0" fillId="5" borderId="0" xfId="0" applyNumberFormat="1" applyFill="1"/>
    <xf numFmtId="167" fontId="0" fillId="5" borderId="0" xfId="0" applyNumberFormat="1" applyFill="1"/>
    <xf numFmtId="0" fontId="2" fillId="8" borderId="0" xfId="2" applyFont="1" applyFill="1" applyBorder="1" applyAlignment="1">
      <alignment horizontal="right" wrapText="1"/>
    </xf>
    <xf numFmtId="0" fontId="2" fillId="8" borderId="0" xfId="0" applyFont="1" applyFill="1" applyAlignment="1">
      <alignment horizontal="right"/>
    </xf>
    <xf numFmtId="168" fontId="2" fillId="8" borderId="0" xfId="0" applyNumberFormat="1" applyFont="1" applyFill="1"/>
    <xf numFmtId="166" fontId="0" fillId="0" borderId="0" xfId="0" applyNumberFormat="1"/>
    <xf numFmtId="0" fontId="0" fillId="4" borderId="13" xfId="0" applyFill="1" applyBorder="1" applyAlignment="1" applyProtection="1">
      <alignment horizontal="center" vertical="center"/>
      <protection locked="0" hidden="1"/>
    </xf>
    <xf numFmtId="167" fontId="14" fillId="0" borderId="18" xfId="4" applyNumberFormat="1" applyFont="1" applyFill="1" applyBorder="1" applyAlignment="1" applyProtection="1">
      <alignment horizontal="right" wrapText="1"/>
      <protection locked="0" hidden="1"/>
    </xf>
    <xf numFmtId="0" fontId="0" fillId="4" borderId="14" xfId="0" applyFill="1" applyBorder="1" applyAlignment="1" applyProtection="1">
      <alignment horizontal="center" vertical="center"/>
      <protection locked="0" hidden="1"/>
    </xf>
    <xf numFmtId="167" fontId="14" fillId="0" borderId="19" xfId="4" applyNumberFormat="1" applyFont="1" applyFill="1" applyBorder="1" applyAlignment="1" applyProtection="1">
      <alignment horizontal="right" wrapText="1"/>
      <protection locked="0" hidden="1"/>
    </xf>
    <xf numFmtId="0" fontId="0" fillId="4" borderId="15" xfId="0" applyFill="1" applyBorder="1" applyAlignment="1" applyProtection="1">
      <alignment horizontal="center" vertical="center"/>
      <protection locked="0" hidden="1"/>
    </xf>
    <xf numFmtId="167" fontId="14" fillId="0" borderId="20" xfId="4" applyNumberFormat="1" applyFont="1" applyFill="1" applyBorder="1" applyAlignment="1" applyProtection="1">
      <alignment horizontal="right" wrapText="1"/>
      <protection locked="0" hidden="1"/>
    </xf>
    <xf numFmtId="0" fontId="2" fillId="0" borderId="5" xfId="2" applyFont="1" applyBorder="1" applyAlignment="1" applyProtection="1">
      <alignment horizontal="center" vertical="center" wrapText="1"/>
    </xf>
    <xf numFmtId="0" fontId="2" fillId="0" borderId="10" xfId="2" applyFont="1" applyBorder="1" applyAlignment="1" applyProtection="1">
      <alignment horizontal="center" vertical="center" wrapText="1"/>
    </xf>
    <xf numFmtId="0" fontId="2" fillId="0" borderId="11" xfId="2" applyFont="1" applyBorder="1" applyAlignment="1" applyProtection="1">
      <alignment horizontal="center" vertical="center" wrapText="1"/>
    </xf>
    <xf numFmtId="0" fontId="2" fillId="2" borderId="5" xfId="2" applyFont="1" applyFill="1" applyBorder="1" applyAlignment="1" applyProtection="1">
      <alignment horizontal="center" vertical="center" wrapText="1"/>
    </xf>
    <xf numFmtId="0" fontId="10" fillId="5" borderId="7" xfId="2" applyFont="1" applyFill="1" applyBorder="1" applyProtection="1"/>
    <xf numFmtId="0" fontId="10" fillId="5" borderId="8" xfId="2" applyFont="1" applyFill="1" applyBorder="1" applyProtection="1"/>
    <xf numFmtId="0" fontId="6" fillId="5" borderId="8" xfId="2" applyFont="1" applyFill="1" applyBorder="1" applyAlignment="1" applyProtection="1">
      <alignment horizontal="right"/>
    </xf>
    <xf numFmtId="166" fontId="1" fillId="4" borderId="16" xfId="2" applyNumberFormat="1" applyFont="1" applyFill="1" applyBorder="1" applyAlignment="1" applyProtection="1">
      <alignment horizontal="center"/>
      <protection hidden="1"/>
    </xf>
    <xf numFmtId="166" fontId="1" fillId="4" borderId="17" xfId="2" applyNumberFormat="1" applyFont="1" applyFill="1" applyBorder="1" applyAlignment="1" applyProtection="1">
      <alignment horizontal="center"/>
      <protection hidden="1"/>
    </xf>
    <xf numFmtId="166" fontId="1" fillId="4" borderId="22" xfId="2" applyNumberFormat="1" applyFont="1" applyFill="1" applyBorder="1" applyAlignment="1" applyProtection="1">
      <alignment horizontal="center"/>
      <protection hidden="1"/>
    </xf>
    <xf numFmtId="165" fontId="0" fillId="2" borderId="12" xfId="3" applyNumberFormat="1" applyFont="1" applyFill="1" applyBorder="1" applyProtection="1">
      <protection hidden="1"/>
    </xf>
    <xf numFmtId="165" fontId="6" fillId="5" borderId="5" xfId="3" applyNumberFormat="1" applyFont="1" applyFill="1" applyBorder="1" applyProtection="1">
      <protection hidden="1"/>
    </xf>
    <xf numFmtId="165" fontId="13" fillId="0" borderId="13" xfId="1" applyNumberFormat="1" applyFont="1" applyFill="1" applyBorder="1" applyAlignment="1" applyProtection="1">
      <alignment horizontal="right" wrapText="1"/>
      <protection hidden="1"/>
    </xf>
    <xf numFmtId="165" fontId="13" fillId="0" borderId="14" xfId="1" applyNumberFormat="1" applyFont="1" applyFill="1" applyBorder="1" applyAlignment="1" applyProtection="1">
      <alignment horizontal="right" wrapText="1"/>
      <protection hidden="1"/>
    </xf>
    <xf numFmtId="165" fontId="13" fillId="0" borderId="15" xfId="1" applyNumberFormat="1" applyFont="1" applyFill="1" applyBorder="1" applyAlignment="1" applyProtection="1">
      <alignment horizontal="right" wrapText="1"/>
      <protection hidden="1"/>
    </xf>
    <xf numFmtId="165" fontId="6" fillId="0" borderId="5" xfId="3" applyNumberFormat="1" applyFont="1" applyBorder="1" applyProtection="1">
      <protection hidden="1"/>
    </xf>
    <xf numFmtId="167" fontId="6" fillId="0" borderId="5" xfId="3" applyNumberFormat="1" applyFont="1" applyBorder="1" applyProtection="1">
      <protection hidden="1"/>
    </xf>
    <xf numFmtId="170" fontId="6" fillId="5" borderId="5" xfId="0" applyNumberFormat="1" applyFont="1" applyFill="1" applyBorder="1" applyProtection="1">
      <protection hidden="1"/>
    </xf>
    <xf numFmtId="167" fontId="6" fillId="5" borderId="4" xfId="0" applyNumberFormat="1" applyFont="1" applyFill="1" applyBorder="1" applyAlignment="1" applyProtection="1">
      <alignment horizontal="right"/>
      <protection hidden="1"/>
    </xf>
    <xf numFmtId="0" fontId="11" fillId="7" borderId="0" xfId="0" applyFont="1" applyFill="1" applyAlignment="1" applyProtection="1">
      <alignment horizontal="center"/>
    </xf>
    <xf numFmtId="0" fontId="2" fillId="3" borderId="0" xfId="2" applyFont="1" applyFill="1" applyAlignment="1" applyProtection="1">
      <alignment horizontal="left"/>
      <protection locked="0"/>
    </xf>
    <xf numFmtId="0" fontId="1" fillId="3" borderId="0" xfId="2" applyFill="1" applyAlignment="1" applyProtection="1">
      <alignment horizontal="left"/>
      <protection locked="0"/>
    </xf>
    <xf numFmtId="0" fontId="2" fillId="0" borderId="0" xfId="2" applyFont="1" applyAlignment="1" applyProtection="1">
      <alignment horizontal="left"/>
      <protection locked="0"/>
    </xf>
    <xf numFmtId="171" fontId="1" fillId="3" borderId="21" xfId="2" applyNumberFormat="1" applyFill="1" applyBorder="1" applyProtection="1">
      <protection locked="0" hidden="1"/>
    </xf>
    <xf numFmtId="171" fontId="1" fillId="3" borderId="2" xfId="2" applyNumberFormat="1" applyFill="1" applyBorder="1" applyProtection="1">
      <protection locked="0" hidden="1"/>
    </xf>
    <xf numFmtId="171" fontId="1" fillId="3" borderId="3" xfId="2" applyNumberFormat="1" applyFill="1" applyBorder="1" applyProtection="1">
      <protection locked="0" hidden="1"/>
    </xf>
  </cellXfs>
  <cellStyles count="5">
    <cellStyle name="Čiarka" xfId="1" builtinId="3"/>
    <cellStyle name="Čiarka 2" xfId="3"/>
    <cellStyle name="Čiark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7"/>
  <sheetViews>
    <sheetView tabSelected="1" zoomScaleNormal="100" workbookViewId="0">
      <selection activeCell="C10" sqref="C10"/>
    </sheetView>
  </sheetViews>
  <sheetFormatPr defaultRowHeight="15" x14ac:dyDescent="0.25"/>
  <cols>
    <col min="1" max="1" width="1.85546875" customWidth="1"/>
    <col min="3" max="3" width="14.5703125" customWidth="1"/>
    <col min="4" max="4" width="13.7109375" customWidth="1"/>
    <col min="5" max="5" width="18.140625" customWidth="1"/>
    <col min="6" max="6" width="24.7109375" customWidth="1"/>
    <col min="7" max="7" width="16.85546875" customWidth="1"/>
    <col min="8" max="8" width="25.140625" customWidth="1"/>
    <col min="9" max="9" width="15.42578125" hidden="1" customWidth="1"/>
    <col min="10" max="11" width="17.42578125" hidden="1" customWidth="1"/>
    <col min="12" max="12" width="18.42578125" hidden="1" customWidth="1"/>
    <col min="13" max="13" width="22.42578125" hidden="1" customWidth="1"/>
    <col min="14" max="14" width="16.140625" hidden="1" customWidth="1"/>
    <col min="15" max="15" width="16.5703125" hidden="1" customWidth="1"/>
    <col min="16" max="19" width="0" hidden="1" customWidth="1"/>
  </cols>
  <sheetData>
    <row r="1" spans="2:17" ht="18.75" x14ac:dyDescent="0.3">
      <c r="B1" s="53" t="s">
        <v>21</v>
      </c>
      <c r="C1" s="53"/>
      <c r="D1" s="53"/>
      <c r="E1" s="53"/>
      <c r="F1" s="53"/>
      <c r="G1" s="53"/>
      <c r="H1" s="53"/>
    </row>
    <row r="2" spans="2:17" x14ac:dyDescent="0.25">
      <c r="B2" s="54" t="s">
        <v>17</v>
      </c>
      <c r="C2" s="55"/>
      <c r="D2" s="55"/>
      <c r="E2" s="55"/>
      <c r="F2" s="55"/>
      <c r="G2" s="55"/>
      <c r="H2" s="55"/>
    </row>
    <row r="3" spans="2:17" x14ac:dyDescent="0.25">
      <c r="B3" s="54" t="s">
        <v>18</v>
      </c>
      <c r="C3" s="55"/>
      <c r="D3" s="55"/>
      <c r="E3" s="55"/>
      <c r="F3" s="55"/>
      <c r="G3" s="55"/>
      <c r="H3" s="55"/>
    </row>
    <row r="4" spans="2:17" ht="15.75" thickBot="1" x14ac:dyDescent="0.3">
      <c r="B4" s="1"/>
      <c r="C4" s="2"/>
      <c r="D4" s="2"/>
      <c r="E4" s="2"/>
      <c r="F4" s="2"/>
      <c r="G4" s="2"/>
      <c r="H4" s="2"/>
    </row>
    <row r="5" spans="2:17" ht="78.75" thickBot="1" x14ac:dyDescent="0.3">
      <c r="B5" s="34" t="s">
        <v>0</v>
      </c>
      <c r="C5" s="35" t="s">
        <v>27</v>
      </c>
      <c r="D5" s="35" t="s">
        <v>28</v>
      </c>
      <c r="E5" s="36" t="s">
        <v>19</v>
      </c>
      <c r="F5" s="37" t="s">
        <v>29</v>
      </c>
      <c r="G5" s="37" t="s">
        <v>30</v>
      </c>
      <c r="H5" s="37" t="s">
        <v>31</v>
      </c>
      <c r="J5" s="24" t="s">
        <v>22</v>
      </c>
      <c r="K5" s="24" t="s">
        <v>23</v>
      </c>
      <c r="L5" s="25" t="s">
        <v>24</v>
      </c>
      <c r="M5" s="25" t="s">
        <v>26</v>
      </c>
      <c r="N5" s="25" t="s">
        <v>25</v>
      </c>
    </row>
    <row r="6" spans="2:17" x14ac:dyDescent="0.25">
      <c r="B6" s="13" t="s">
        <v>1</v>
      </c>
      <c r="C6" s="57"/>
      <c r="D6" s="28"/>
      <c r="E6" s="41">
        <f>J6</f>
        <v>0</v>
      </c>
      <c r="F6" s="29"/>
      <c r="G6" s="46">
        <f>M6</f>
        <v>0</v>
      </c>
      <c r="H6" s="44">
        <f>N6</f>
        <v>0</v>
      </c>
      <c r="I6" s="7"/>
      <c r="J6" s="19">
        <f>ROUND(C6-D6,6)</f>
        <v>0</v>
      </c>
      <c r="K6" s="20">
        <f>ROUND(F6,3)</f>
        <v>0</v>
      </c>
      <c r="L6" s="7">
        <f>J6*K6</f>
        <v>0</v>
      </c>
      <c r="M6" s="7">
        <f>L6*0.7</f>
        <v>0</v>
      </c>
      <c r="N6" s="7">
        <f>ROUND(M6*1.2,2)</f>
        <v>0</v>
      </c>
      <c r="P6" s="27">
        <f>ROUND(C6,6)</f>
        <v>0</v>
      </c>
      <c r="Q6" s="27">
        <f t="shared" ref="Q6:Q12" si="0">ROUND(D6,6)</f>
        <v>0</v>
      </c>
    </row>
    <row r="7" spans="2:17" x14ac:dyDescent="0.25">
      <c r="B7" s="5" t="s">
        <v>2</v>
      </c>
      <c r="C7" s="58"/>
      <c r="D7" s="30"/>
      <c r="E7" s="42">
        <f>J7</f>
        <v>0</v>
      </c>
      <c r="F7" s="31"/>
      <c r="G7" s="47">
        <f t="shared" ref="G7:G13" si="1">M7</f>
        <v>0</v>
      </c>
      <c r="H7" s="44">
        <f t="shared" ref="H7:H13" si="2">N7</f>
        <v>0</v>
      </c>
      <c r="I7" s="7"/>
      <c r="J7" s="19">
        <f t="shared" ref="J7:J13" si="3">ROUND(C7-D7,6)</f>
        <v>0</v>
      </c>
      <c r="K7" s="20">
        <f t="shared" ref="K7:K13" si="4">ROUND(F7,3)</f>
        <v>0</v>
      </c>
      <c r="L7" s="7">
        <f t="shared" ref="L7:L13" si="5">J7*K7</f>
        <v>0</v>
      </c>
      <c r="M7" s="7">
        <f t="shared" ref="M7:M13" si="6">L7*0.7</f>
        <v>0</v>
      </c>
      <c r="N7" s="7">
        <f t="shared" ref="N7:N13" si="7">ROUND(M7*1.2,2)</f>
        <v>0</v>
      </c>
      <c r="P7" s="27">
        <f t="shared" ref="P7:P13" si="8">ROUND(C7,6)</f>
        <v>0</v>
      </c>
      <c r="Q7" s="27">
        <f t="shared" si="0"/>
        <v>0</v>
      </c>
    </row>
    <row r="8" spans="2:17" x14ac:dyDescent="0.25">
      <c r="B8" s="5" t="s">
        <v>3</v>
      </c>
      <c r="C8" s="58"/>
      <c r="D8" s="30"/>
      <c r="E8" s="42">
        <f t="shared" ref="E8:E13" si="9">J8</f>
        <v>0</v>
      </c>
      <c r="F8" s="31"/>
      <c r="G8" s="47">
        <f t="shared" si="1"/>
        <v>0</v>
      </c>
      <c r="H8" s="44">
        <f t="shared" si="2"/>
        <v>0</v>
      </c>
      <c r="I8" s="7"/>
      <c r="J8" s="19">
        <f t="shared" si="3"/>
        <v>0</v>
      </c>
      <c r="K8" s="20">
        <f t="shared" si="4"/>
        <v>0</v>
      </c>
      <c r="L8" s="7">
        <f t="shared" si="5"/>
        <v>0</v>
      </c>
      <c r="M8" s="7">
        <f t="shared" si="6"/>
        <v>0</v>
      </c>
      <c r="N8" s="7">
        <f t="shared" si="7"/>
        <v>0</v>
      </c>
      <c r="P8" s="27">
        <f t="shared" si="8"/>
        <v>0</v>
      </c>
      <c r="Q8" s="27">
        <f t="shared" si="0"/>
        <v>0</v>
      </c>
    </row>
    <row r="9" spans="2:17" x14ac:dyDescent="0.25">
      <c r="B9" s="5" t="s">
        <v>4</v>
      </c>
      <c r="C9" s="58"/>
      <c r="D9" s="30"/>
      <c r="E9" s="42">
        <f t="shared" si="9"/>
        <v>0</v>
      </c>
      <c r="F9" s="31"/>
      <c r="G9" s="47">
        <f t="shared" si="1"/>
        <v>0</v>
      </c>
      <c r="H9" s="44">
        <f t="shared" si="2"/>
        <v>0</v>
      </c>
      <c r="I9" s="7"/>
      <c r="J9" s="19">
        <f t="shared" si="3"/>
        <v>0</v>
      </c>
      <c r="K9" s="20">
        <f t="shared" si="4"/>
        <v>0</v>
      </c>
      <c r="L9" s="7">
        <f t="shared" si="5"/>
        <v>0</v>
      </c>
      <c r="M9" s="7">
        <f t="shared" si="6"/>
        <v>0</v>
      </c>
      <c r="N9" s="7">
        <f t="shared" si="7"/>
        <v>0</v>
      </c>
      <c r="P9" s="27">
        <f t="shared" si="8"/>
        <v>0</v>
      </c>
      <c r="Q9" s="27">
        <f t="shared" si="0"/>
        <v>0</v>
      </c>
    </row>
    <row r="10" spans="2:17" x14ac:dyDescent="0.25">
      <c r="B10" s="5" t="s">
        <v>5</v>
      </c>
      <c r="C10" s="58"/>
      <c r="D10" s="30"/>
      <c r="E10" s="42">
        <f t="shared" si="9"/>
        <v>0</v>
      </c>
      <c r="F10" s="31"/>
      <c r="G10" s="47">
        <f t="shared" si="1"/>
        <v>0</v>
      </c>
      <c r="H10" s="44">
        <f t="shared" si="2"/>
        <v>0</v>
      </c>
      <c r="I10" s="7"/>
      <c r="J10" s="19">
        <f t="shared" si="3"/>
        <v>0</v>
      </c>
      <c r="K10" s="20">
        <f t="shared" si="4"/>
        <v>0</v>
      </c>
      <c r="L10" s="7">
        <f t="shared" si="5"/>
        <v>0</v>
      </c>
      <c r="M10" s="7">
        <f t="shared" si="6"/>
        <v>0</v>
      </c>
      <c r="N10" s="7">
        <f t="shared" si="7"/>
        <v>0</v>
      </c>
      <c r="P10" s="27">
        <f t="shared" si="8"/>
        <v>0</v>
      </c>
      <c r="Q10" s="27">
        <f t="shared" si="0"/>
        <v>0</v>
      </c>
    </row>
    <row r="11" spans="2:17" x14ac:dyDescent="0.25">
      <c r="B11" s="5" t="s">
        <v>6</v>
      </c>
      <c r="C11" s="58"/>
      <c r="D11" s="30"/>
      <c r="E11" s="42">
        <f t="shared" si="9"/>
        <v>0</v>
      </c>
      <c r="F11" s="31"/>
      <c r="G11" s="47">
        <f t="shared" si="1"/>
        <v>0</v>
      </c>
      <c r="H11" s="44">
        <f t="shared" si="2"/>
        <v>0</v>
      </c>
      <c r="I11" s="7"/>
      <c r="J11" s="19">
        <f t="shared" si="3"/>
        <v>0</v>
      </c>
      <c r="K11" s="20">
        <f t="shared" si="4"/>
        <v>0</v>
      </c>
      <c r="L11" s="7">
        <f t="shared" si="5"/>
        <v>0</v>
      </c>
      <c r="M11" s="7">
        <f t="shared" si="6"/>
        <v>0</v>
      </c>
      <c r="N11" s="7">
        <f t="shared" si="7"/>
        <v>0</v>
      </c>
      <c r="P11" s="27">
        <f t="shared" si="8"/>
        <v>0</v>
      </c>
      <c r="Q11" s="27">
        <f t="shared" si="0"/>
        <v>0</v>
      </c>
    </row>
    <row r="12" spans="2:17" x14ac:dyDescent="0.25">
      <c r="B12" s="5" t="s">
        <v>7</v>
      </c>
      <c r="C12" s="58"/>
      <c r="D12" s="30"/>
      <c r="E12" s="42">
        <f t="shared" si="9"/>
        <v>0</v>
      </c>
      <c r="F12" s="31"/>
      <c r="G12" s="47">
        <f t="shared" si="1"/>
        <v>0</v>
      </c>
      <c r="H12" s="44">
        <f t="shared" si="2"/>
        <v>0</v>
      </c>
      <c r="I12" s="7"/>
      <c r="J12" s="19">
        <f t="shared" si="3"/>
        <v>0</v>
      </c>
      <c r="K12" s="20">
        <f t="shared" si="4"/>
        <v>0</v>
      </c>
      <c r="L12" s="7">
        <f t="shared" si="5"/>
        <v>0</v>
      </c>
      <c r="M12" s="7">
        <f t="shared" si="6"/>
        <v>0</v>
      </c>
      <c r="N12" s="7">
        <f t="shared" si="7"/>
        <v>0</v>
      </c>
      <c r="P12" s="27">
        <f t="shared" si="8"/>
        <v>0</v>
      </c>
      <c r="Q12" s="27">
        <f t="shared" si="0"/>
        <v>0</v>
      </c>
    </row>
    <row r="13" spans="2:17" ht="15.75" thickBot="1" x14ac:dyDescent="0.3">
      <c r="B13" s="6" t="s">
        <v>8</v>
      </c>
      <c r="C13" s="59"/>
      <c r="D13" s="32"/>
      <c r="E13" s="43">
        <f t="shared" si="9"/>
        <v>0</v>
      </c>
      <c r="F13" s="33"/>
      <c r="G13" s="48">
        <f t="shared" si="1"/>
        <v>0</v>
      </c>
      <c r="H13" s="44">
        <f t="shared" si="2"/>
        <v>0</v>
      </c>
      <c r="I13" s="7"/>
      <c r="J13" s="19">
        <f t="shared" si="3"/>
        <v>0</v>
      </c>
      <c r="K13" s="20">
        <f t="shared" si="4"/>
        <v>0</v>
      </c>
      <c r="L13" s="7">
        <f t="shared" si="5"/>
        <v>0</v>
      </c>
      <c r="M13" s="7">
        <f t="shared" si="6"/>
        <v>0</v>
      </c>
      <c r="N13" s="7">
        <f t="shared" si="7"/>
        <v>0</v>
      </c>
      <c r="P13" s="27">
        <f t="shared" si="8"/>
        <v>0</v>
      </c>
      <c r="Q13" s="27">
        <f>ROUND(D13,6)</f>
        <v>0</v>
      </c>
    </row>
    <row r="14" spans="2:17" ht="18" thickBot="1" x14ac:dyDescent="0.35">
      <c r="B14" s="3" t="s">
        <v>9</v>
      </c>
      <c r="C14" s="4"/>
      <c r="D14" s="4"/>
      <c r="E14" s="4"/>
      <c r="F14" s="50">
        <f>K14</f>
        <v>0</v>
      </c>
      <c r="G14" s="49">
        <f>O14*K14*0.7</f>
        <v>0</v>
      </c>
      <c r="H14" s="45">
        <f>G14*1.2</f>
        <v>0</v>
      </c>
      <c r="I14" s="7"/>
      <c r="J14" s="21">
        <f>ROUND(SUM(J6:J13),6)</f>
        <v>0</v>
      </c>
      <c r="K14" s="23">
        <f>ROUND(SUM(K6:K13),3)</f>
        <v>0</v>
      </c>
      <c r="L14" s="22">
        <f>ROUND(SUM(L6:L13),2)</f>
        <v>0</v>
      </c>
      <c r="M14" s="22">
        <f>ROUND(SUM(M6:M13),2)</f>
        <v>0</v>
      </c>
      <c r="N14" s="22">
        <f>ROUND(SUM(N6:N13),2)</f>
        <v>0</v>
      </c>
      <c r="O14" s="26">
        <f>IFERROR(ROUND((J6*K6+J7*K7+J9*K9+J8*K8+J10*K10+J11*K11+J12*K12+J13*K13)/K14,6),0)</f>
        <v>0</v>
      </c>
    </row>
    <row r="15" spans="2:17" ht="15.75" thickBot="1" x14ac:dyDescent="0.3">
      <c r="B15" s="1"/>
      <c r="C15" s="1"/>
      <c r="E15" s="1"/>
      <c r="F15" s="1"/>
      <c r="G15" s="1"/>
      <c r="H15" s="1"/>
      <c r="N15" s="8"/>
    </row>
    <row r="16" spans="2:17" ht="18" thickBot="1" x14ac:dyDescent="0.35">
      <c r="B16" s="38" t="s">
        <v>13</v>
      </c>
      <c r="C16" s="39"/>
      <c r="D16" s="40"/>
      <c r="E16" s="39"/>
      <c r="F16" s="39"/>
      <c r="G16" s="39"/>
      <c r="H16" s="51">
        <f>IFERROR(O14,0)</f>
        <v>0</v>
      </c>
      <c r="I16" s="15" t="s">
        <v>16</v>
      </c>
    </row>
    <row r="17" spans="2:11" ht="18" thickBot="1" x14ac:dyDescent="0.35">
      <c r="B17" s="16" t="s">
        <v>20</v>
      </c>
      <c r="C17" s="17"/>
      <c r="D17" s="18"/>
      <c r="E17" s="17"/>
      <c r="F17" s="17"/>
      <c r="G17" s="17"/>
      <c r="H17" s="52">
        <f>K14</f>
        <v>0</v>
      </c>
      <c r="I17" s="15" t="s">
        <v>16</v>
      </c>
    </row>
    <row r="18" spans="2:11" x14ac:dyDescent="0.25">
      <c r="B18" s="9"/>
      <c r="C18" s="9"/>
      <c r="D18" s="10"/>
      <c r="E18" s="11"/>
      <c r="F18" s="9"/>
      <c r="G18" s="11"/>
      <c r="H18" s="12"/>
    </row>
    <row r="19" spans="2:11" x14ac:dyDescent="0.25">
      <c r="B19" s="56" t="s">
        <v>10</v>
      </c>
      <c r="C19" s="56"/>
      <c r="D19" s="56"/>
      <c r="E19" s="56"/>
      <c r="F19" s="56"/>
      <c r="G19" s="56"/>
      <c r="H19" s="56"/>
    </row>
    <row r="20" spans="2:11" x14ac:dyDescent="0.25">
      <c r="B20" s="56" t="s">
        <v>11</v>
      </c>
      <c r="C20" s="56"/>
      <c r="D20" s="56"/>
      <c r="E20" s="56"/>
      <c r="F20" s="56"/>
      <c r="G20" s="56"/>
      <c r="H20" s="56"/>
    </row>
    <row r="21" spans="2:11" x14ac:dyDescent="0.25">
      <c r="B21" s="56" t="s">
        <v>12</v>
      </c>
      <c r="C21" s="56"/>
      <c r="D21" s="56"/>
      <c r="E21" s="56"/>
      <c r="F21" s="56"/>
      <c r="G21" s="56"/>
      <c r="H21" s="56"/>
    </row>
    <row r="22" spans="2:11" x14ac:dyDescent="0.25">
      <c r="B22" s="1"/>
      <c r="C22" s="1"/>
      <c r="D22" s="1"/>
      <c r="E22" s="1"/>
      <c r="F22" s="1"/>
      <c r="G22" s="1"/>
      <c r="H22" s="1"/>
    </row>
    <row r="23" spans="2:11" hidden="1" x14ac:dyDescent="0.25">
      <c r="H23" s="14" t="s">
        <v>14</v>
      </c>
      <c r="I23" s="14"/>
      <c r="J23" s="14"/>
      <c r="K23" s="14"/>
    </row>
    <row r="24" spans="2:11" hidden="1" x14ac:dyDescent="0.25">
      <c r="H24" s="14"/>
      <c r="I24" s="14"/>
      <c r="J24" s="14"/>
      <c r="K24" s="14"/>
    </row>
    <row r="25" spans="2:11" hidden="1" x14ac:dyDescent="0.25"/>
    <row r="26" spans="2:11" hidden="1" x14ac:dyDescent="0.25">
      <c r="H26" s="14" t="s">
        <v>15</v>
      </c>
      <c r="I26" s="14"/>
      <c r="J26" s="14"/>
      <c r="K26" s="14"/>
    </row>
    <row r="27" spans="2:11" hidden="1" x14ac:dyDescent="0.25">
      <c r="H27" s="14"/>
      <c r="I27" s="14"/>
      <c r="J27" s="14"/>
      <c r="K27" s="14"/>
    </row>
  </sheetData>
  <sheetProtection algorithmName="SHA-512" hashValue="sWKwE4q+pvfmKjB8e6DI0A0oc7yBBc9XNaeouclLNVJc0BvsRiRtJ9XTJjwua8/lbejQ/03x71VIZhfS48tRNA==" saltValue="fUWYfROHEB1jQ1pdb0/qQA==" spinCount="100000" sheet="1" selectLockedCells="1"/>
  <mergeCells count="6">
    <mergeCell ref="B1:H1"/>
    <mergeCell ref="B3:H3"/>
    <mergeCell ref="B19:H19"/>
    <mergeCell ref="B20:H20"/>
    <mergeCell ref="B21:H21"/>
    <mergeCell ref="B2:H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Ravaszova Monika</dc:creator>
  <cp:lastModifiedBy>Nedorost Miroslav</cp:lastModifiedBy>
  <cp:lastPrinted>2023-02-15T08:29:09Z</cp:lastPrinted>
  <dcterms:created xsi:type="dcterms:W3CDTF">2023-01-20T10:31:58Z</dcterms:created>
  <dcterms:modified xsi:type="dcterms:W3CDTF">2024-02-14T07:37:52Z</dcterms:modified>
</cp:coreProperties>
</file>