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<sst xmlns="http://schemas.openxmlformats.org/spreadsheetml/2006/main" count="248" uniqueCount="229">
  <si>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</si>
  <si>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</si>
  <si>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</si>
  <si>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</si>
  <si>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</si>
  <si>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</si>
  <si>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</si>
  <si>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</si>
  <si>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</si>
  <si>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</si>
  <si>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</si>
  <si>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</si>
  <si>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</si>
  <si>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</si>
  <si>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</si>
  <si>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</si>
  <si>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</si>
  <si>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</si>
  <si>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</si>
  <si>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</si>
  <si>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</si>
  <si>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</si>
  <si>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</si>
  <si>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</si>
  <si>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</si>
  <si>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</si>
  <si>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</si>
  <si>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</si>
  <si>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</si>
  <si>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</si>
  <si>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</si>
  <si>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</si>
  <si>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</si>
  <si>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</si>
  <si>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</si>
  <si>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</si>
  <si>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</si>
  <si>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</si>
  <si>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</si>
  <si>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</si>
  <si>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</si>
  <si>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</si>
  <si>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</si>
  <si>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</si>
  <si>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</si>
  <si>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</si>
  <si>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</si>
  <si>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</si>
  <si>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</si>
  <si>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</si>
  <si>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</si>
  <si>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</si>
  <si>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</si>
  <si>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</si>
  <si>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</si>
  <si>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</si>
  <si>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</si>
  <si>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</si>
  <si>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</si>
  <si>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</si>
  <si>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</si>
  <si>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</si>
  <si>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</si>
  <si>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</si>
  <si>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</si>
  <si>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</si>
  <si>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</si>
  <si>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</si>
  <si>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</si>
  <si>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</si>
  <si>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</si>
  <si>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</si>
  <si>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</si>
  <si>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</si>
  <si>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</si>
  <si>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</si>
  <si>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</si>
  <si>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</si>
  <si>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</si>
  <si>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</si>
  <si>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</si>
  <si>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</si>
  <si>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</si>
  <si>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</si>
  <si>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</si>
  <si>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</si>
  <si>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</si>
  <si>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</si>
  <si>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</si>
  <si>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</si>
  <si>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</si>
  <si>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</si>
  <si>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</si>
  <si>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</si>
  <si>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</si>
  <si>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</si>
  <si>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</si>
  <si>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</si>
  <si>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</si>
  <si>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</si>
  <si>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</si>
  <si>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</si>
  <si>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</si>
  <si>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</si>
  <si>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</si>
  <si>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</si>
  <si>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</si>
  <si>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</si>
  <si>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</si>
  <si>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</si>
  <si>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</si>
  <si>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</si>
  <si>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</si>
  <si>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</si>
  <si>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</si>
  <si>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</si>
  <si>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</si>
  <si>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</si>
  <si>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</si>
  <si>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</si>
  <si>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</si>
  <si>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</si>
  <si>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</si>
  <si>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</si>
  <si>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</si>
  <si>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</si>
  <si>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</si>
  <si>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</si>
  <si>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</si>
  <si>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</si>
  <si>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</si>
  <si>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</si>
  <si>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</si>
  <si>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</si>
  <si>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</si>
  <si>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</si>
  <si>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</si>
  <si>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</si>
  <si>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</si>
  <si>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</si>
  <si>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</si>
  <si>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</si>
  <si>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</si>
  <si>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</si>
  <si>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</si>
  <si>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</si>
  <si>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</si>
  <si>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</si>
  <si>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</si>
  <si>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</si>
  <si>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</si>
  <si>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</si>
  <si>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</si>
  <si>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</si>
  <si>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</si>
  <si>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</si>
  <si>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</si>
  <si>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</si>
  <si>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</si>
  <si>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</si>
  <si>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</si>
  <si>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</si>
  <si>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</si>
  <si>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</si>
  <si>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</si>
  <si>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</si>
  <si>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</si>
  <si>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</si>
  <si>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</si>
  <si>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</si>
  <si>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</si>
  <si>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</si>
  <si>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</si>
  <si>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</si>
  <si>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</si>
  <si>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</si>
  <si>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</si>
  <si>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</si>
  <si>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</si>
  <si>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</si>
  <si>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</si>
  <si>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</si>
  <si>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</si>
  <si>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</si>
  <si>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</si>
  <si>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</si>
  <si>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</si>
  <si>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</si>
  <si>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</si>
  <si>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</si>
  <si>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</si>
  <si>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</si>
  <si>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</si>
  <si>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</si>
  <si>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</si>
  <si>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</si>
  <si>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</si>
  <si>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</si>
  <si>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</si>
  <si>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</si>
  <si>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</si>
  <si>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</si>
  <si>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</si>
  <si>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</si>
  <si>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</si>
  <si>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</si>
  <si>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</si>
  <si>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</si>
  <si>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</si>
  <si>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</si>
  <si>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</si>
  <si>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</si>
  <si>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</si>
  <si>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</si>
  <si>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>Imp-08</t>
  </si>
  <si>
    <t>Im_08-%</t>
  </si>
  <si>
    <t>Exp-08</t>
  </si>
  <si>
    <t>Ex_08-%</t>
  </si>
  <si>
    <t>Bil-08</t>
  </si>
  <si>
    <t>Údaje v mil. EUR</t>
  </si>
  <si>
    <t xml:space="preserve">  Index 2010/09</t>
  </si>
  <si>
    <t>2010</t>
  </si>
  <si>
    <t>Poznámka:  V tabuľke sú uvedené predbežné údaje za rok 2008 a definitívne za rok 2009.</t>
  </si>
  <si>
    <t>Komoditná štruktúra - usporiadaná podľa vývozu 2010</t>
  </si>
  <si>
    <t>Zahraničný obchod SR   -   január až január 2011  (a rovnaké obdobie roku 2010)</t>
  </si>
  <si>
    <t>jan. - jan. 2010</t>
  </si>
  <si>
    <t>jan. - jan. 2011</t>
  </si>
  <si>
    <t xml:space="preserve">  Index 2011/10</t>
  </si>
  <si>
    <t>Poznámka:  V tabuľke sú uvedené predbežné údaje za rok 2010 a 2011.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</si>
</sst>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7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9" fillId="4" borderId="3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69" fontId="11" fillId="4" borderId="28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167" fontId="23" fillId="17" borderId="11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12" sqref="B12"/>
    </sheetView>
  </sheetViews>
  <sheetFormatPr defaultColWidth="9.1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224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219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0" t="s">
        <v>225</v>
      </c>
      <c r="D8" s="191"/>
      <c r="E8" s="190" t="s">
        <v>226</v>
      </c>
      <c r="F8" s="191"/>
      <c r="G8" s="92" t="s">
        <v>227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3025.561168</v>
      </c>
      <c r="D11" s="181">
        <v>3079.1806930000002</v>
      </c>
      <c r="E11" s="139">
        <v>3966.61835</v>
      </c>
      <c r="F11" s="140">
        <v>4066.640103</v>
      </c>
      <c r="G11" s="34">
        <v>131.10355830690645</v>
      </c>
      <c r="H11" s="34">
        <v>132.06890106335177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3.583435</v>
      </c>
      <c r="D13" s="142">
        <v>9.034886</v>
      </c>
      <c r="E13" s="141">
        <v>4.720268</v>
      </c>
      <c r="F13" s="142">
        <v>8.71312</v>
      </c>
      <c r="G13" s="46">
        <v>131.7246719976782</v>
      </c>
      <c r="H13" s="47">
        <v>96.43862689579038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22.68322</v>
      </c>
      <c r="D14" s="144">
        <v>4.914355</v>
      </c>
      <c r="E14" s="143">
        <v>25.155702</v>
      </c>
      <c r="F14" s="144">
        <v>9.06788</v>
      </c>
      <c r="G14" s="50">
        <v>110.9000485821678</v>
      </c>
      <c r="H14" s="51">
        <v>184.51821246124877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2.513926</v>
      </c>
      <c r="D15" s="144">
        <v>0.188862</v>
      </c>
      <c r="E15" s="143">
        <v>2.309523</v>
      </c>
      <c r="F15" s="144">
        <v>0.261787</v>
      </c>
      <c r="G15" s="50">
        <v>91.869171964489</v>
      </c>
      <c r="H15" s="51">
        <v>138.61284959388337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21.199274</v>
      </c>
      <c r="D16" s="144">
        <v>15.104504</v>
      </c>
      <c r="E16" s="143">
        <v>24.726603</v>
      </c>
      <c r="F16" s="144">
        <v>18.314388</v>
      </c>
      <c r="G16" s="50">
        <v>116.63891414394662</v>
      </c>
      <c r="H16" s="51">
        <v>121.25117117384325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1.143232</v>
      </c>
      <c r="D17" s="144">
        <v>0.606385</v>
      </c>
      <c r="E17" s="143">
        <v>1.032429</v>
      </c>
      <c r="F17" s="144">
        <v>0.663705</v>
      </c>
      <c r="G17" s="50">
        <v>90.30791650338689</v>
      </c>
      <c r="H17" s="51">
        <v>109.45274042068985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2.468795</v>
      </c>
      <c r="D18" s="144">
        <v>0.113531</v>
      </c>
      <c r="E18" s="143">
        <v>2.848411</v>
      </c>
      <c r="F18" s="144">
        <v>0.629592</v>
      </c>
      <c r="G18" s="50">
        <v>115.37657035112272</v>
      </c>
      <c r="H18" s="51">
        <v>554.5551435290802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13.368192</v>
      </c>
      <c r="D19" s="144">
        <v>3.654317</v>
      </c>
      <c r="E19" s="143">
        <v>16.923014</v>
      </c>
      <c r="F19" s="144">
        <v>2.003623</v>
      </c>
      <c r="G19" s="50">
        <v>126.59164380643244</v>
      </c>
      <c r="H19" s="51">
        <v>54.828932465355365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16.964555</v>
      </c>
      <c r="D20" s="144">
        <v>3.310956</v>
      </c>
      <c r="E20" s="143">
        <v>17.418293</v>
      </c>
      <c r="F20" s="144">
        <v>4.59018</v>
      </c>
      <c r="G20" s="50">
        <v>102.67462364913196</v>
      </c>
      <c r="H20" s="51">
        <v>138.6360918115493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4.857208</v>
      </c>
      <c r="D21" s="144">
        <v>2.601318</v>
      </c>
      <c r="E21" s="143">
        <v>10.243314</v>
      </c>
      <c r="F21" s="145">
        <v>7.507969</v>
      </c>
      <c r="G21" s="50">
        <v>210.88893043081538</v>
      </c>
      <c r="H21" s="51">
        <v>288.62172944638064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4.409725</v>
      </c>
      <c r="D22" s="147">
        <v>17.016425</v>
      </c>
      <c r="E22" s="146">
        <v>12.100946</v>
      </c>
      <c r="F22" s="147">
        <v>22.873922</v>
      </c>
      <c r="G22" s="54">
        <v>274.41498052599655</v>
      </c>
      <c r="H22" s="55">
        <v>134.42260639352858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1.765391</v>
      </c>
      <c r="D23" s="142">
        <v>3.550207</v>
      </c>
      <c r="E23" s="141">
        <v>1.472624</v>
      </c>
      <c r="F23" s="142">
        <v>7.047202</v>
      </c>
      <c r="G23" s="57">
        <v>83.4163083418914</v>
      </c>
      <c r="H23" s="47">
        <v>198.50115781981165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2.359982</v>
      </c>
      <c r="D24" s="144">
        <v>10.86297</v>
      </c>
      <c r="E24" s="143">
        <v>4.682602</v>
      </c>
      <c r="F24" s="144">
        <v>24.19767</v>
      </c>
      <c r="G24" s="50">
        <v>198.41685233192456</v>
      </c>
      <c r="H24" s="51">
        <v>222.75372204839005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0.479083</v>
      </c>
      <c r="D25" s="144">
        <v>0.030454</v>
      </c>
      <c r="E25" s="143">
        <v>0.383581</v>
      </c>
      <c r="F25" s="144">
        <v>0.052619</v>
      </c>
      <c r="G25" s="50">
        <v>80.06566711822379</v>
      </c>
      <c r="H25" s="51">
        <v>172.78190057135353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0.063691</v>
      </c>
      <c r="D26" s="144">
        <v>0.060769</v>
      </c>
      <c r="E26" s="143">
        <v>0.031907</v>
      </c>
      <c r="F26" s="144">
        <v>0.081535</v>
      </c>
      <c r="G26" s="50">
        <v>50.09655995352561</v>
      </c>
      <c r="H26" s="51">
        <v>134.17202850137406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9.917827</v>
      </c>
      <c r="D27" s="144">
        <v>6.675786</v>
      </c>
      <c r="E27" s="143">
        <v>16.438621</v>
      </c>
      <c r="F27" s="144">
        <v>8.055065</v>
      </c>
      <c r="G27" s="50">
        <v>165.74821278895064</v>
      </c>
      <c r="H27" s="51">
        <v>120.6609229235329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8.989994</v>
      </c>
      <c r="D28" s="144">
        <v>2.521086</v>
      </c>
      <c r="E28" s="143">
        <v>10.221237</v>
      </c>
      <c r="F28" s="144">
        <v>2.94571</v>
      </c>
      <c r="G28" s="50">
        <v>113.69570435753351</v>
      </c>
      <c r="H28" s="51">
        <v>116.84290024219722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14.440376</v>
      </c>
      <c r="D29" s="144">
        <v>14.226899</v>
      </c>
      <c r="E29" s="143">
        <v>14.265478</v>
      </c>
      <c r="F29" s="144">
        <v>17.77866</v>
      </c>
      <c r="G29" s="50">
        <v>98.78882655133079</v>
      </c>
      <c r="H29" s="51">
        <v>124.96511010586356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8.723142</v>
      </c>
      <c r="D30" s="144">
        <v>9.221901</v>
      </c>
      <c r="E30" s="143">
        <v>9.578326</v>
      </c>
      <c r="F30" s="144">
        <v>15.736417</v>
      </c>
      <c r="G30" s="50">
        <v>109.80362351088635</v>
      </c>
      <c r="H30" s="51">
        <v>170.64179066767252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12.701189</v>
      </c>
      <c r="D31" s="144">
        <v>4.823142</v>
      </c>
      <c r="E31" s="143">
        <v>13.418532</v>
      </c>
      <c r="F31" s="144">
        <v>6.030585</v>
      </c>
      <c r="G31" s="50">
        <v>105.64784131627363</v>
      </c>
      <c r="H31" s="51">
        <v>125.03436556501966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7.097846</v>
      </c>
      <c r="D32" s="149">
        <v>2.257905</v>
      </c>
      <c r="E32" s="148">
        <v>8.251169</v>
      </c>
      <c r="F32" s="149">
        <v>2.921257</v>
      </c>
      <c r="G32" s="61">
        <v>116.2489155160594</v>
      </c>
      <c r="H32" s="62">
        <v>129.37909256589626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12.856432</v>
      </c>
      <c r="D33" s="145">
        <v>10.867447</v>
      </c>
      <c r="E33" s="150">
        <v>13.678263</v>
      </c>
      <c r="F33" s="145">
        <v>15.47831</v>
      </c>
      <c r="G33" s="65">
        <v>106.3923723160516</v>
      </c>
      <c r="H33" s="66">
        <v>142.4282078394309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23.19197</v>
      </c>
      <c r="D34" s="144">
        <v>8.799371</v>
      </c>
      <c r="E34" s="143">
        <v>17.936121</v>
      </c>
      <c r="F34" s="144">
        <v>12.563387</v>
      </c>
      <c r="G34" s="50">
        <v>77.3376345347118</v>
      </c>
      <c r="H34" s="51">
        <v>142.77596660033996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9.121396</v>
      </c>
      <c r="D35" s="144">
        <v>3.132099</v>
      </c>
      <c r="E35" s="143">
        <v>10.221468</v>
      </c>
      <c r="F35" s="144">
        <v>5.992365</v>
      </c>
      <c r="G35" s="50">
        <v>112.06034690303983</v>
      </c>
      <c r="H35" s="51">
        <v>191.3210597749305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9.507391</v>
      </c>
      <c r="D36" s="144">
        <v>0</v>
      </c>
      <c r="E36" s="143">
        <v>10.04546</v>
      </c>
      <c r="F36" s="144">
        <v>1.977098</v>
      </c>
      <c r="G36" s="50">
        <v>105.65948113420392</v>
      </c>
      <c r="H36" s="51">
        <v>0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9.077757</v>
      </c>
      <c r="D37" s="144">
        <v>11.080824</v>
      </c>
      <c r="E37" s="143">
        <v>9.999343</v>
      </c>
      <c r="F37" s="144">
        <v>13.58026</v>
      </c>
      <c r="G37" s="50">
        <v>110.15213339594791</v>
      </c>
      <c r="H37" s="51">
        <v>122.55640916235112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25.575663</v>
      </c>
      <c r="D38" s="144">
        <v>3.21022</v>
      </c>
      <c r="E38" s="143">
        <v>47.080538</v>
      </c>
      <c r="F38" s="144">
        <v>1.881759</v>
      </c>
      <c r="G38" s="50">
        <v>184.08335299069276</v>
      </c>
      <c r="H38" s="51">
        <v>58.61775828447894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495.107983</v>
      </c>
      <c r="D39" s="144">
        <v>140.267764</v>
      </c>
      <c r="E39" s="143">
        <v>523.958268</v>
      </c>
      <c r="F39" s="144">
        <v>245.845935</v>
      </c>
      <c r="G39" s="50">
        <v>105.82706924359972</v>
      </c>
      <c r="H39" s="51">
        <v>175.26901975852414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13.388451</v>
      </c>
      <c r="D40" s="144">
        <v>8.171315</v>
      </c>
      <c r="E40" s="143">
        <v>21.450244</v>
      </c>
      <c r="F40" s="144">
        <v>10.774317</v>
      </c>
      <c r="G40" s="50">
        <v>160.21453116570393</v>
      </c>
      <c r="H40" s="51">
        <v>131.85536232540295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22.790496</v>
      </c>
      <c r="D41" s="144">
        <v>26.499232</v>
      </c>
      <c r="E41" s="143">
        <v>32.335481</v>
      </c>
      <c r="F41" s="144">
        <v>27.346083</v>
      </c>
      <c r="G41" s="50">
        <v>141.881427240548</v>
      </c>
      <c r="H41" s="51">
        <v>103.19575676759236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99.635074</v>
      </c>
      <c r="D42" s="147">
        <v>17.819899</v>
      </c>
      <c r="E42" s="146">
        <v>120.209503</v>
      </c>
      <c r="F42" s="147">
        <v>24.449831</v>
      </c>
      <c r="G42" s="54">
        <v>120.64978543600017</v>
      </c>
      <c r="H42" s="55">
        <v>137.20521648298904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4.20628</v>
      </c>
      <c r="D43" s="142">
        <v>13.506458</v>
      </c>
      <c r="E43" s="141">
        <v>18.038833</v>
      </c>
      <c r="F43" s="142">
        <v>19.741105</v>
      </c>
      <c r="G43" s="57">
        <v>428.8547837994618</v>
      </c>
      <c r="H43" s="47">
        <v>146.16048856036127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16.355795</v>
      </c>
      <c r="D44" s="144">
        <v>8.928868</v>
      </c>
      <c r="E44" s="143">
        <v>20.299978</v>
      </c>
      <c r="F44" s="144">
        <v>7.830113</v>
      </c>
      <c r="G44" s="50">
        <v>124.11489627988121</v>
      </c>
      <c r="H44" s="51">
        <v>87.69435274437924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13.097994</v>
      </c>
      <c r="D45" s="144">
        <v>9.785184</v>
      </c>
      <c r="E45" s="143">
        <v>23.952143</v>
      </c>
      <c r="F45" s="144">
        <v>17.187697</v>
      </c>
      <c r="G45" s="50">
        <v>182.86878891531023</v>
      </c>
      <c r="H45" s="51">
        <v>175.65021771690755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10.896936</v>
      </c>
      <c r="D46" s="144">
        <v>3.378668</v>
      </c>
      <c r="E46" s="143">
        <v>13.642719</v>
      </c>
      <c r="F46" s="144">
        <v>5.063847</v>
      </c>
      <c r="G46" s="50">
        <v>125.19775283621011</v>
      </c>
      <c r="H46" s="51">
        <v>149.87702254261148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3.280236</v>
      </c>
      <c r="D47" s="144">
        <v>2.134754</v>
      </c>
      <c r="E47" s="143">
        <v>4.403818</v>
      </c>
      <c r="F47" s="144">
        <v>2.949026</v>
      </c>
      <c r="G47" s="50">
        <v>134.25308422930547</v>
      </c>
      <c r="H47" s="51">
        <v>138.14359874720927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0.230852</v>
      </c>
      <c r="D48" s="144">
        <v>0.028609</v>
      </c>
      <c r="E48" s="143">
        <v>0.501716</v>
      </c>
      <c r="F48" s="144">
        <v>0.025746</v>
      </c>
      <c r="G48" s="50">
        <v>217.33231680903785</v>
      </c>
      <c r="H48" s="51">
        <v>89.9926596525569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1.694653</v>
      </c>
      <c r="D49" s="144">
        <v>0.439113</v>
      </c>
      <c r="E49" s="143">
        <v>1.555784</v>
      </c>
      <c r="F49" s="144">
        <v>0.341867</v>
      </c>
      <c r="G49" s="50">
        <v>91.80546105898966</v>
      </c>
      <c r="H49" s="51">
        <v>77.85399202483188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24.341044</v>
      </c>
      <c r="D50" s="144">
        <v>9.21618</v>
      </c>
      <c r="E50" s="143">
        <v>22.522144</v>
      </c>
      <c r="F50" s="144">
        <v>12.32291</v>
      </c>
      <c r="G50" s="50">
        <v>92.52743637454499</v>
      </c>
      <c r="H50" s="51">
        <v>133.70951956233495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116.404722</v>
      </c>
      <c r="D51" s="144">
        <v>102.177563</v>
      </c>
      <c r="E51" s="143">
        <v>145.621261</v>
      </c>
      <c r="F51" s="144">
        <v>134.621468</v>
      </c>
      <c r="G51" s="50">
        <v>125.0991012203096</v>
      </c>
      <c r="H51" s="51">
        <v>131.75247485595244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47.414862</v>
      </c>
      <c r="D52" s="149">
        <v>65.174732</v>
      </c>
      <c r="E52" s="148">
        <v>88.58938</v>
      </c>
      <c r="F52" s="149">
        <v>94.492477</v>
      </c>
      <c r="G52" s="61">
        <v>186.838843905103</v>
      </c>
      <c r="H52" s="62">
        <v>144.98329966282023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9.329607</v>
      </c>
      <c r="D53" s="145">
        <v>4.575963</v>
      </c>
      <c r="E53" s="150">
        <v>10.758191</v>
      </c>
      <c r="F53" s="145">
        <v>4.601038</v>
      </c>
      <c r="G53" s="65">
        <v>115.31237060682193</v>
      </c>
      <c r="H53" s="66">
        <v>100.54797208806103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3.411184</v>
      </c>
      <c r="D54" s="144">
        <v>4.696476</v>
      </c>
      <c r="E54" s="143">
        <v>7.583755</v>
      </c>
      <c r="F54" s="144">
        <v>9.729479</v>
      </c>
      <c r="G54" s="50">
        <v>222.3203145887176</v>
      </c>
      <c r="H54" s="51">
        <v>207.16552155275573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0.054404</v>
      </c>
      <c r="D55" s="144">
        <v>0.001181</v>
      </c>
      <c r="E55" s="143">
        <v>0.091266</v>
      </c>
      <c r="F55" s="144">
        <v>0.003719</v>
      </c>
      <c r="G55" s="50">
        <v>167.75604734945958</v>
      </c>
      <c r="H55" s="51">
        <v>314.9026248941575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24.228788</v>
      </c>
      <c r="D56" s="144">
        <v>40.486768</v>
      </c>
      <c r="E56" s="143">
        <v>23.900749</v>
      </c>
      <c r="F56" s="144">
        <v>42.946581</v>
      </c>
      <c r="G56" s="50">
        <v>98.64607755039171</v>
      </c>
      <c r="H56" s="51">
        <v>106.07559734083986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0.164341</v>
      </c>
      <c r="D57" s="144">
        <v>0.012205</v>
      </c>
      <c r="E57" s="143">
        <v>0.205817</v>
      </c>
      <c r="F57" s="144">
        <v>0.023102</v>
      </c>
      <c r="G57" s="50">
        <v>125.23776781204934</v>
      </c>
      <c r="H57" s="51">
        <v>189.28308070462924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0.177195</v>
      </c>
      <c r="D58" s="144">
        <v>0.086852</v>
      </c>
      <c r="E58" s="143">
        <v>0.163305</v>
      </c>
      <c r="F58" s="144">
        <v>0.084201</v>
      </c>
      <c r="G58" s="50">
        <v>92.16117836282064</v>
      </c>
      <c r="H58" s="51">
        <v>96.94768111269745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8.242707</v>
      </c>
      <c r="D59" s="144">
        <v>6.493725</v>
      </c>
      <c r="E59" s="143">
        <v>11.065487</v>
      </c>
      <c r="F59" s="144">
        <v>10.984365</v>
      </c>
      <c r="G59" s="50">
        <v>134.24578842848592</v>
      </c>
      <c r="H59" s="51">
        <v>169.15352898374968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40.544571</v>
      </c>
      <c r="D60" s="144">
        <v>69.753259</v>
      </c>
      <c r="E60" s="143">
        <v>51.137162</v>
      </c>
      <c r="F60" s="144">
        <v>75.579298</v>
      </c>
      <c r="G60" s="50">
        <v>126.1257937591694</v>
      </c>
      <c r="H60" s="51">
        <v>108.35235383052138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7.16006</v>
      </c>
      <c r="D61" s="144">
        <v>12.705634</v>
      </c>
      <c r="E61" s="143">
        <v>11.895288</v>
      </c>
      <c r="F61" s="144">
        <v>14.628282</v>
      </c>
      <c r="G61" s="50">
        <v>166.13391507892393</v>
      </c>
      <c r="H61" s="51">
        <v>115.13224763124768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0.259069</v>
      </c>
      <c r="D62" s="182">
        <v>0.080977</v>
      </c>
      <c r="E62" s="146">
        <v>0.135369</v>
      </c>
      <c r="F62" s="147">
        <v>0</v>
      </c>
      <c r="G62" s="54">
        <v>52.25210272166875</v>
      </c>
      <c r="H62" s="55">
        <v>0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1.430177</v>
      </c>
      <c r="D63" s="183">
        <v>0.837998</v>
      </c>
      <c r="E63" s="141">
        <v>2.169283</v>
      </c>
      <c r="F63" s="142">
        <v>0.940921</v>
      </c>
      <c r="G63" s="57">
        <v>151.6793375924798</v>
      </c>
      <c r="H63" s="47">
        <v>112.28201021959478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8.182054</v>
      </c>
      <c r="D64" s="184">
        <v>4.173465</v>
      </c>
      <c r="E64" s="143">
        <v>7.465473</v>
      </c>
      <c r="F64" s="144">
        <v>4.17995</v>
      </c>
      <c r="G64" s="50">
        <v>91.24204020164129</v>
      </c>
      <c r="H64" s="51">
        <v>100.1553864714332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0.282954</v>
      </c>
      <c r="D65" s="184">
        <v>0.026292</v>
      </c>
      <c r="E65" s="143">
        <v>0.35903</v>
      </c>
      <c r="F65" s="144">
        <v>0.002145</v>
      </c>
      <c r="G65" s="50">
        <v>126.88634901786158</v>
      </c>
      <c r="H65" s="51">
        <v>8.158375171154725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6.424439</v>
      </c>
      <c r="D66" s="184">
        <v>9.584723</v>
      </c>
      <c r="E66" s="143">
        <v>5.985883</v>
      </c>
      <c r="F66" s="144">
        <v>9.853757</v>
      </c>
      <c r="G66" s="50">
        <v>93.17362963521019</v>
      </c>
      <c r="H66" s="51">
        <v>102.80690427881953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9.553163</v>
      </c>
      <c r="D67" s="184">
        <v>2.6872</v>
      </c>
      <c r="E67" s="143">
        <v>6.077583</v>
      </c>
      <c r="F67" s="144">
        <v>5.018739</v>
      </c>
      <c r="G67" s="50">
        <v>63.6185418379232</v>
      </c>
      <c r="H67" s="51">
        <v>186.76462488835966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6.32577</v>
      </c>
      <c r="D68" s="184">
        <v>3.633482</v>
      </c>
      <c r="E68" s="143">
        <v>7.486938</v>
      </c>
      <c r="F68" s="144">
        <v>3.635223</v>
      </c>
      <c r="G68" s="50">
        <v>118.35615268971209</v>
      </c>
      <c r="H68" s="51">
        <v>100.0479154706147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1.974829</v>
      </c>
      <c r="D69" s="184">
        <v>0.484054</v>
      </c>
      <c r="E69" s="143">
        <v>3.296479</v>
      </c>
      <c r="F69" s="144">
        <v>0.75739</v>
      </c>
      <c r="G69" s="50">
        <v>166.92478184187087</v>
      </c>
      <c r="H69" s="51">
        <v>156.46808000760245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2.519429</v>
      </c>
      <c r="D70" s="184">
        <v>1.227134</v>
      </c>
      <c r="E70" s="143">
        <v>2.105006</v>
      </c>
      <c r="F70" s="144">
        <v>1.496067</v>
      </c>
      <c r="G70" s="50">
        <v>83.55091570351853</v>
      </c>
      <c r="H70" s="51">
        <v>121.9155365265733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8.130602</v>
      </c>
      <c r="D71" s="184">
        <v>2.007837</v>
      </c>
      <c r="E71" s="143">
        <v>9.787393</v>
      </c>
      <c r="F71" s="144">
        <v>2.867627</v>
      </c>
      <c r="G71" s="50">
        <v>120.37722422029759</v>
      </c>
      <c r="H71" s="51">
        <v>142.82170315618254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1.633277</v>
      </c>
      <c r="D72" s="185">
        <v>3.708149</v>
      </c>
      <c r="E72" s="148">
        <v>2.389502</v>
      </c>
      <c r="F72" s="149">
        <v>4.11242</v>
      </c>
      <c r="G72" s="61">
        <v>146.30108671094982</v>
      </c>
      <c r="H72" s="62">
        <v>110.90223181430952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23.382174</v>
      </c>
      <c r="D73" s="186">
        <v>26.230269</v>
      </c>
      <c r="E73" s="150">
        <v>50.34015</v>
      </c>
      <c r="F73" s="145">
        <v>36.544591</v>
      </c>
      <c r="G73" s="65">
        <v>215.29285514683113</v>
      </c>
      <c r="H73" s="66">
        <v>139.32221205966283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18.840984</v>
      </c>
      <c r="D74" s="184">
        <v>24.441758</v>
      </c>
      <c r="E74" s="143">
        <v>34.451582</v>
      </c>
      <c r="F74" s="144">
        <v>26.871749</v>
      </c>
      <c r="G74" s="50">
        <v>182.85447299355494</v>
      </c>
      <c r="H74" s="51">
        <v>109.94196489466921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5.882656</v>
      </c>
      <c r="D75" s="184">
        <v>5.447798</v>
      </c>
      <c r="E75" s="143">
        <v>7.857919</v>
      </c>
      <c r="F75" s="144">
        <v>8.282102</v>
      </c>
      <c r="G75" s="50">
        <v>133.57774107477982</v>
      </c>
      <c r="H75" s="51">
        <v>152.0265986367336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24.19826</v>
      </c>
      <c r="D76" s="184">
        <v>54.651004</v>
      </c>
      <c r="E76" s="143">
        <v>46.20355</v>
      </c>
      <c r="F76" s="144">
        <v>69.547871</v>
      </c>
      <c r="G76" s="50">
        <v>190.93748889382957</v>
      </c>
      <c r="H76" s="51">
        <v>127.25817626333087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0.836887</v>
      </c>
      <c r="D77" s="184">
        <v>0.500173</v>
      </c>
      <c r="E77" s="143">
        <v>0.743154</v>
      </c>
      <c r="F77" s="144">
        <v>0.703667</v>
      </c>
      <c r="G77" s="50">
        <v>88.79980212382316</v>
      </c>
      <c r="H77" s="51">
        <v>140.68472308581232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0.143969</v>
      </c>
      <c r="D78" s="184">
        <v>0.269387</v>
      </c>
      <c r="E78" s="143">
        <v>0.593722</v>
      </c>
      <c r="F78" s="144">
        <v>0.379065</v>
      </c>
      <c r="G78" s="50">
        <v>412.39572407948924</v>
      </c>
      <c r="H78" s="51">
        <v>140.71391715264656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0.332795</v>
      </c>
      <c r="D79" s="184">
        <v>0.04668</v>
      </c>
      <c r="E79" s="143">
        <v>0.35643</v>
      </c>
      <c r="F79" s="144">
        <v>0.169874</v>
      </c>
      <c r="G79" s="50">
        <v>107.10196968103487</v>
      </c>
      <c r="H79" s="51">
        <v>363.9117395029991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5.344342</v>
      </c>
      <c r="D80" s="184">
        <v>4.764352</v>
      </c>
      <c r="E80" s="143">
        <v>7.306501</v>
      </c>
      <c r="F80" s="144">
        <v>17.26659</v>
      </c>
      <c r="G80" s="50">
        <v>136.71469752497129</v>
      </c>
      <c r="H80" s="51">
        <v>362.41213915344633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8.850758</v>
      </c>
      <c r="D81" s="184">
        <v>2.736398</v>
      </c>
      <c r="E81" s="143">
        <v>9.694518</v>
      </c>
      <c r="F81" s="144">
        <v>5.094609</v>
      </c>
      <c r="G81" s="50">
        <v>109.53319478399477</v>
      </c>
      <c r="H81" s="51">
        <v>186.17938618578148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21.024801</v>
      </c>
      <c r="D82" s="182">
        <v>28.815916</v>
      </c>
      <c r="E82" s="146">
        <v>25.112859</v>
      </c>
      <c r="F82" s="147">
        <v>30.228909</v>
      </c>
      <c r="G82" s="54">
        <v>119.4439795173329</v>
      </c>
      <c r="H82" s="55">
        <v>104.90351582090953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15.327337</v>
      </c>
      <c r="D83" s="183">
        <v>20.940941</v>
      </c>
      <c r="E83" s="141">
        <v>21.164973</v>
      </c>
      <c r="F83" s="142">
        <v>18.158104</v>
      </c>
      <c r="G83" s="57">
        <v>138.08643340979586</v>
      </c>
      <c r="H83" s="47">
        <v>86.71102220287045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89.229802</v>
      </c>
      <c r="D84" s="184">
        <v>203.209066</v>
      </c>
      <c r="E84" s="143">
        <v>194.782317</v>
      </c>
      <c r="F84" s="144">
        <v>290.48748</v>
      </c>
      <c r="G84" s="50">
        <v>218.2928938921102</v>
      </c>
      <c r="H84" s="51">
        <v>142.95005912777532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72.07203</v>
      </c>
      <c r="D85" s="184">
        <v>78.995079</v>
      </c>
      <c r="E85" s="143">
        <v>107.45829</v>
      </c>
      <c r="F85" s="144">
        <v>116.179421</v>
      </c>
      <c r="G85" s="50">
        <v>149.0984644112286</v>
      </c>
      <c r="H85" s="51">
        <v>147.07171949280539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25.996509</v>
      </c>
      <c r="D86" s="184">
        <v>28.231336</v>
      </c>
      <c r="E86" s="143">
        <v>63.788698</v>
      </c>
      <c r="F86" s="144">
        <v>22.080335</v>
      </c>
      <c r="G86" s="50">
        <v>245.3740923444759</v>
      </c>
      <c r="H86" s="51">
        <v>78.21215049829736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0.403293</v>
      </c>
      <c r="D87" s="184">
        <v>0.263897</v>
      </c>
      <c r="E87" s="143">
        <v>5.871066</v>
      </c>
      <c r="F87" s="144">
        <v>0.998514</v>
      </c>
      <c r="G87" s="50">
        <v>1455.7817765247598</v>
      </c>
      <c r="H87" s="51">
        <v>378.3726226520196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22.983527</v>
      </c>
      <c r="D88" s="184">
        <v>43.838858</v>
      </c>
      <c r="E88" s="143">
        <v>35.076241</v>
      </c>
      <c r="F88" s="144">
        <v>53.188059</v>
      </c>
      <c r="G88" s="50">
        <v>152.61470095516674</v>
      </c>
      <c r="H88" s="51">
        <v>121.32628774225824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0.283285</v>
      </c>
      <c r="D89" s="184">
        <v>0.10693</v>
      </c>
      <c r="E89" s="143">
        <v>0.168139</v>
      </c>
      <c r="F89" s="144">
        <v>0.27412</v>
      </c>
      <c r="G89" s="50">
        <v>59.35330144554071</v>
      </c>
      <c r="H89" s="51">
        <v>256.3546245207144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6.728853</v>
      </c>
      <c r="D90" s="184">
        <v>4.045583</v>
      </c>
      <c r="E90" s="143">
        <v>5.455183</v>
      </c>
      <c r="F90" s="144">
        <v>4.071888</v>
      </c>
      <c r="G90" s="50">
        <v>81.07151397125186</v>
      </c>
      <c r="H90" s="51">
        <v>100.65021530889369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0.895328</v>
      </c>
      <c r="D91" s="185">
        <v>0.896996</v>
      </c>
      <c r="E91" s="148">
        <v>4.785594</v>
      </c>
      <c r="F91" s="149">
        <v>2.420793</v>
      </c>
      <c r="G91" s="61">
        <v>534.5073537295829</v>
      </c>
      <c r="H91" s="62">
        <v>269.87779209717775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0.656718</v>
      </c>
      <c r="D92" s="186">
        <v>0.549161</v>
      </c>
      <c r="E92" s="150">
        <v>1.155089</v>
      </c>
      <c r="F92" s="145">
        <v>0.876486</v>
      </c>
      <c r="G92" s="65">
        <v>175.8881285422358</v>
      </c>
      <c r="H92" s="66">
        <v>159.6045604112455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10.153192</v>
      </c>
      <c r="D93" s="184">
        <v>5.122334</v>
      </c>
      <c r="E93" s="143">
        <v>17.0826</v>
      </c>
      <c r="F93" s="144">
        <v>6.314426</v>
      </c>
      <c r="G93" s="50">
        <v>168.2485665591668</v>
      </c>
      <c r="H93" s="51">
        <v>123.27243791599689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31.063588</v>
      </c>
      <c r="D94" s="184">
        <v>34.960023</v>
      </c>
      <c r="E94" s="143">
        <v>34.831183</v>
      </c>
      <c r="F94" s="144">
        <v>33.683226</v>
      </c>
      <c r="G94" s="50">
        <v>112.12865365069871</v>
      </c>
      <c r="H94" s="51">
        <v>96.34783707093099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278.53545</v>
      </c>
      <c r="D95" s="184">
        <v>291.232905</v>
      </c>
      <c r="E95" s="143">
        <v>388.307245</v>
      </c>
      <c r="F95" s="144">
        <v>431.46822</v>
      </c>
      <c r="G95" s="50">
        <v>139.41034974183717</v>
      </c>
      <c r="H95" s="51">
        <v>148.15229068981745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562.591671</v>
      </c>
      <c r="D96" s="184">
        <v>755.34508</v>
      </c>
      <c r="E96" s="143">
        <v>764.688028</v>
      </c>
      <c r="F96" s="144">
        <v>885.581806</v>
      </c>
      <c r="G96" s="50">
        <v>135.92238694909508</v>
      </c>
      <c r="H96" s="51">
        <v>117.24201685407152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6.196329</v>
      </c>
      <c r="D97" s="184">
        <v>18.947124</v>
      </c>
      <c r="E97" s="143">
        <v>8.217639</v>
      </c>
      <c r="F97" s="144">
        <v>23.548173</v>
      </c>
      <c r="G97" s="50">
        <v>132.62108903513678</v>
      </c>
      <c r="H97" s="51">
        <v>124.28362742546047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350.619077</v>
      </c>
      <c r="D98" s="184">
        <v>598.411543</v>
      </c>
      <c r="E98" s="143">
        <v>436.386836</v>
      </c>
      <c r="F98" s="144">
        <v>833.629584</v>
      </c>
      <c r="G98" s="50">
        <v>124.46180616692457</v>
      </c>
      <c r="H98" s="51">
        <v>139.30706948278237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10.83678</v>
      </c>
      <c r="D99" s="184">
        <v>0.345894</v>
      </c>
      <c r="E99" s="143">
        <v>6.450864</v>
      </c>
      <c r="F99" s="144">
        <v>0.582234</v>
      </c>
      <c r="G99" s="50">
        <v>59.52749802062976</v>
      </c>
      <c r="H99" s="51">
        <v>168.3272910197922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0.058125</v>
      </c>
      <c r="D100" s="184">
        <v>0.216893</v>
      </c>
      <c r="E100" s="143">
        <v>0.203078</v>
      </c>
      <c r="F100" s="144">
        <v>0.339616</v>
      </c>
      <c r="G100" s="50">
        <v>349.3815053763441</v>
      </c>
      <c r="H100" s="51">
        <v>156.5822778973964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104.258658</v>
      </c>
      <c r="D101" s="182">
        <v>28.950898</v>
      </c>
      <c r="E101" s="146">
        <v>101.813759</v>
      </c>
      <c r="F101" s="147">
        <v>38.308825</v>
      </c>
      <c r="G101" s="54">
        <v>97.6549678972465</v>
      </c>
      <c r="H101" s="55">
        <v>132.32344295503373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2.066725</v>
      </c>
      <c r="D102" s="183">
        <v>0.259933</v>
      </c>
      <c r="E102" s="141">
        <v>1.709332</v>
      </c>
      <c r="F102" s="142">
        <v>0.470563</v>
      </c>
      <c r="G102" s="57">
        <v>82.7072784235929</v>
      </c>
      <c r="H102" s="47">
        <v>181.03241989281852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0.257187</v>
      </c>
      <c r="D103" s="184">
        <v>0.10822</v>
      </c>
      <c r="E103" s="143">
        <v>0.364531</v>
      </c>
      <c r="F103" s="144">
        <v>0.232708</v>
      </c>
      <c r="G103" s="50">
        <v>141.73772391295049</v>
      </c>
      <c r="H103" s="51">
        <v>215.03234152652007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1.194172</v>
      </c>
      <c r="D104" s="184">
        <v>0.19776</v>
      </c>
      <c r="E104" s="143">
        <v>0.520504</v>
      </c>
      <c r="F104" s="144">
        <v>0.965617</v>
      </c>
      <c r="G104" s="50">
        <v>43.587020965154096</v>
      </c>
      <c r="H104" s="51">
        <v>488.27720469255667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44.899597</v>
      </c>
      <c r="D105" s="184">
        <v>73.191036</v>
      </c>
      <c r="E105" s="143">
        <v>51.539406</v>
      </c>
      <c r="F105" s="144">
        <v>80.086712</v>
      </c>
      <c r="G105" s="50">
        <v>114.78812604932736</v>
      </c>
      <c r="H105" s="51">
        <v>109.42147614907378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7.829469</v>
      </c>
      <c r="D106" s="184">
        <v>12.312797</v>
      </c>
      <c r="E106" s="143">
        <v>13.031343</v>
      </c>
      <c r="F106" s="144">
        <v>12.441633</v>
      </c>
      <c r="G106" s="50">
        <v>166.43967809311206</v>
      </c>
      <c r="H106" s="51">
        <v>101.04635851626564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7.932052</v>
      </c>
      <c r="D107" s="184">
        <v>5.726079</v>
      </c>
      <c r="E107" s="143">
        <v>5.824416</v>
      </c>
      <c r="F107" s="144">
        <v>6.76082</v>
      </c>
      <c r="G107" s="50">
        <v>73.42886809113203</v>
      </c>
      <c r="H107" s="51">
        <v>118.07067279372147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0.040978</v>
      </c>
      <c r="D108" s="184">
        <v>0.001718</v>
      </c>
      <c r="E108" s="143">
        <v>0.028792</v>
      </c>
      <c r="F108" s="144">
        <v>0.022616</v>
      </c>
      <c r="G108" s="50">
        <v>70.26209185416565</v>
      </c>
      <c r="H108" s="51">
        <v>1316.4144353899883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0</v>
      </c>
      <c r="D109" s="184">
        <v>0</v>
      </c>
      <c r="E109" s="143">
        <v>0</v>
      </c>
      <c r="F109" s="144">
        <v>0</v>
      </c>
      <c r="G109" s="50">
        <v>0</v>
      </c>
      <c r="H109" s="51">
        <v>0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5.67912</v>
      </c>
      <c r="D110" s="185">
        <v>2.210542</v>
      </c>
      <c r="E110" s="148">
        <v>6.928815</v>
      </c>
      <c r="F110" s="149">
        <v>2.996306</v>
      </c>
      <c r="G110" s="61">
        <v>122.00508177323248</v>
      </c>
      <c r="H110" s="62">
        <v>135.54621445781171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89" t="s">
        <v>228</v>
      </c>
      <c r="B112" s="189"/>
      <c r="C112" s="189"/>
      <c r="D112" s="189"/>
      <c r="E112" s="189"/>
      <c r="F112" s="189"/>
      <c r="G112" s="189"/>
      <c r="H112" s="189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32" sqref="M32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január 2011  (a rovnaké obdobie roku 2010)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219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2" t="str">
        <f>SR_HS2!C8</f>
        <v>jan. - jan. 2010</v>
      </c>
      <c r="D8" s="195"/>
      <c r="E8" s="192" t="str">
        <f>SR_HS2!E8</f>
        <v>jan. - jan. 2011</v>
      </c>
      <c r="F8" s="193"/>
      <c r="G8" s="193"/>
      <c r="H8" s="194"/>
      <c r="I8" s="126" t="s">
        <v>221</v>
      </c>
      <c r="J8" s="121"/>
      <c r="K8" s="76" t="s">
        <v>220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3025.561168</v>
      </c>
      <c r="D11" s="140">
        <f>SR_HS2!D11</f>
        <v>3079.1806930000002</v>
      </c>
      <c r="E11" s="139">
        <f>SR_HS2!E11</f>
        <v>3966.61835</v>
      </c>
      <c r="F11" s="120">
        <v>1</v>
      </c>
      <c r="G11" s="132">
        <f>SR_HS2!F11</f>
        <v>4066.640103</v>
      </c>
      <c r="H11" s="120">
        <v>1</v>
      </c>
      <c r="I11" s="196">
        <f>G11-E11</f>
        <v>100.02175299999999</v>
      </c>
      <c r="J11" s="134">
        <f>SUM(J14:J23)</f>
        <v>655.0484280000001</v>
      </c>
      <c r="K11" s="34">
        <f>SR_HS2!G11</f>
        <v>131.10355830690645</v>
      </c>
      <c r="L11" s="34">
        <f>SR_HS2!H11</f>
        <v>132.06890106335177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212</v>
      </c>
      <c r="D13" s="172" t="s">
        <v>213</v>
      </c>
      <c r="E13" s="173" t="s">
        <v>214</v>
      </c>
      <c r="F13" s="174" t="s">
        <v>215</v>
      </c>
      <c r="G13" s="175" t="s">
        <v>216</v>
      </c>
      <c r="H13" s="174" t="s">
        <v>217</v>
      </c>
      <c r="I13" s="176" t="s">
        <v>218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SR_HS2!A96</f>
        <v>85</v>
      </c>
      <c r="B14" s="68" t="str">
        <f>SR_HS2!B96</f>
        <v>  Elektrické stroje, prístroje a zariadenia a ich časti a súčasti</v>
      </c>
      <c r="C14" s="141">
        <f>SR_HS2!C96</f>
        <v>562.591671</v>
      </c>
      <c r="D14" s="151">
        <f>SR_HS2!D96</f>
        <v>755.34508</v>
      </c>
      <c r="E14" s="152">
        <f>SR_HS2!E96</f>
        <v>764.688028</v>
      </c>
      <c r="F14" s="105">
        <f aca="true" t="shared" si="0" ref="F14:F45">E14/$E$11*100</f>
        <v>19.27808426540456</v>
      </c>
      <c r="G14" s="142">
        <f>SR_HS2!F96</f>
        <v>885.581806</v>
      </c>
      <c r="H14" s="110">
        <f aca="true" t="shared" si="1" ref="H14:H45">G14/$G$11*100</f>
        <v>21.77674403364826</v>
      </c>
      <c r="I14" s="166">
        <f aca="true" t="shared" si="2" ref="I14:I45">G14-E14</f>
        <v>120.893778</v>
      </c>
      <c r="J14" s="136">
        <f aca="true" t="shared" si="3" ref="J14:J45">E14-C14</f>
        <v>202.096357</v>
      </c>
      <c r="K14" s="113">
        <f>SR_HS2!G96</f>
        <v>135.92238694909508</v>
      </c>
      <c r="L14" s="47">
        <f>SR_HS2!H96</f>
        <v>117.24201685407152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SR_HS2!A98</f>
        <v>87</v>
      </c>
      <c r="B15" s="58" t="str">
        <f>SR_HS2!B98</f>
        <v>  Vozidlá, iné ako koľajové, ich časti a príslušenstvo</v>
      </c>
      <c r="C15" s="143">
        <f>SR_HS2!C98</f>
        <v>350.619077</v>
      </c>
      <c r="D15" s="153">
        <f>SR_HS2!D98</f>
        <v>598.411543</v>
      </c>
      <c r="E15" s="154">
        <f>SR_HS2!E98</f>
        <v>436.386836</v>
      </c>
      <c r="F15" s="179">
        <f t="shared" si="0"/>
        <v>11.001482812179296</v>
      </c>
      <c r="G15" s="144">
        <f>SR_HS2!F98</f>
        <v>833.629584</v>
      </c>
      <c r="H15" s="180">
        <f t="shared" si="1"/>
        <v>20.49922203307402</v>
      </c>
      <c r="I15" s="167">
        <f t="shared" si="2"/>
        <v>397.242748</v>
      </c>
      <c r="J15" s="137">
        <f t="shared" si="3"/>
        <v>85.76775900000001</v>
      </c>
      <c r="K15" s="114">
        <f>SR_HS2!G98</f>
        <v>124.46180616692457</v>
      </c>
      <c r="L15" s="51">
        <f>SR_HS2!H98</f>
        <v>139.30706948278237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278.53545</v>
      </c>
      <c r="D16" s="153">
        <f>SR_HS2!D95</f>
        <v>291.232905</v>
      </c>
      <c r="E16" s="154">
        <f>SR_HS2!E95</f>
        <v>388.307245</v>
      </c>
      <c r="F16" s="103">
        <f t="shared" si="0"/>
        <v>9.789377518510193</v>
      </c>
      <c r="G16" s="144">
        <f>SR_HS2!F95</f>
        <v>431.46822</v>
      </c>
      <c r="H16" s="108">
        <f t="shared" si="1"/>
        <v>10.60994356696826</v>
      </c>
      <c r="I16" s="167">
        <f t="shared" si="2"/>
        <v>43.16097499999995</v>
      </c>
      <c r="J16" s="137">
        <f t="shared" si="3"/>
        <v>109.771795</v>
      </c>
      <c r="K16" s="114">
        <f>SR_HS2!G95</f>
        <v>139.41034974183717</v>
      </c>
      <c r="L16" s="51">
        <f>SR_HS2!H95</f>
        <v>148.15229068981745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89.229802</v>
      </c>
      <c r="D17" s="153">
        <f>SR_HS2!D84</f>
        <v>203.209066</v>
      </c>
      <c r="E17" s="154">
        <f>SR_HS2!E84</f>
        <v>194.782317</v>
      </c>
      <c r="F17" s="103">
        <f t="shared" si="0"/>
        <v>4.910538393490768</v>
      </c>
      <c r="G17" s="144">
        <f>SR_HS2!F84</f>
        <v>290.48748</v>
      </c>
      <c r="H17" s="108">
        <f t="shared" si="1"/>
        <v>7.143181413710659</v>
      </c>
      <c r="I17" s="167">
        <f t="shared" si="2"/>
        <v>95.705163</v>
      </c>
      <c r="J17" s="137">
        <f t="shared" si="3"/>
        <v>105.552515</v>
      </c>
      <c r="K17" s="114">
        <f>SR_HS2!G84</f>
        <v>218.2928938921102</v>
      </c>
      <c r="L17" s="51">
        <f>SR_HS2!H84</f>
        <v>142.95005912777532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495.107983</v>
      </c>
      <c r="D18" s="153">
        <f>SR_HS2!D39</f>
        <v>140.267764</v>
      </c>
      <c r="E18" s="154">
        <f>SR_HS2!E39</f>
        <v>523.958268</v>
      </c>
      <c r="F18" s="103">
        <f t="shared" si="0"/>
        <v>13.209192863235758</v>
      </c>
      <c r="G18" s="144">
        <f>SR_HS2!F39</f>
        <v>245.845935</v>
      </c>
      <c r="H18" s="108">
        <f t="shared" si="1"/>
        <v>6.04543133331708</v>
      </c>
      <c r="I18" s="167">
        <f t="shared" si="2"/>
        <v>-278.112333</v>
      </c>
      <c r="J18" s="137">
        <f t="shared" si="3"/>
        <v>28.850284999999985</v>
      </c>
      <c r="K18" s="114">
        <f>SR_HS2!G39</f>
        <v>105.82706924359972</v>
      </c>
      <c r="L18" s="51">
        <f>SR_HS2!H39</f>
        <v>175.26901975852414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116.404722</v>
      </c>
      <c r="D19" s="153">
        <f>SR_HS2!D51</f>
        <v>102.177563</v>
      </c>
      <c r="E19" s="154">
        <f>SR_HS2!E51</f>
        <v>145.621261</v>
      </c>
      <c r="F19" s="103">
        <f t="shared" si="0"/>
        <v>3.6711689441965096</v>
      </c>
      <c r="G19" s="144">
        <f>SR_HS2!F51</f>
        <v>134.621468</v>
      </c>
      <c r="H19" s="108">
        <f t="shared" si="1"/>
        <v>3.3103855908145996</v>
      </c>
      <c r="I19" s="167">
        <f t="shared" si="2"/>
        <v>-10.999793000000011</v>
      </c>
      <c r="J19" s="137">
        <f t="shared" si="3"/>
        <v>29.216538999999997</v>
      </c>
      <c r="K19" s="114">
        <f>SR_HS2!G51</f>
        <v>125.0991012203096</v>
      </c>
      <c r="L19" s="51">
        <f>SR_HS2!H51</f>
        <v>131.75247485595244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72.07203</v>
      </c>
      <c r="D20" s="153">
        <f>SR_HS2!D85</f>
        <v>78.995079</v>
      </c>
      <c r="E20" s="154">
        <f>SR_HS2!E85</f>
        <v>107.45829</v>
      </c>
      <c r="F20" s="103">
        <f t="shared" si="0"/>
        <v>2.7090655192476483</v>
      </c>
      <c r="G20" s="144">
        <f>SR_HS2!F85</f>
        <v>116.179421</v>
      </c>
      <c r="H20" s="108">
        <f t="shared" si="1"/>
        <v>2.8568896695405455</v>
      </c>
      <c r="I20" s="167">
        <f t="shared" si="2"/>
        <v>8.721131</v>
      </c>
      <c r="J20" s="137">
        <f t="shared" si="3"/>
        <v>35.38626000000001</v>
      </c>
      <c r="K20" s="114">
        <f>SR_HS2!G85</f>
        <v>149.0984644112286</v>
      </c>
      <c r="L20" s="51">
        <f>SR_HS2!H85</f>
        <v>147.07171949280539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47.414862</v>
      </c>
      <c r="D21" s="153">
        <f>SR_HS2!D52</f>
        <v>65.174732</v>
      </c>
      <c r="E21" s="154">
        <f>SR_HS2!E52</f>
        <v>88.58938</v>
      </c>
      <c r="F21" s="103">
        <f t="shared" si="0"/>
        <v>2.233372918269286</v>
      </c>
      <c r="G21" s="144">
        <f>SR_HS2!F52</f>
        <v>94.492477</v>
      </c>
      <c r="H21" s="108">
        <f t="shared" si="1"/>
        <v>2.323600677873903</v>
      </c>
      <c r="I21" s="167">
        <f t="shared" si="2"/>
        <v>5.903096999999988</v>
      </c>
      <c r="J21" s="137">
        <f t="shared" si="3"/>
        <v>41.174518000000006</v>
      </c>
      <c r="K21" s="114">
        <f>SR_HS2!G52</f>
        <v>186.838843905103</v>
      </c>
      <c r="L21" s="51">
        <f>SR_HS2!H52</f>
        <v>144.98329966282023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44.899597</v>
      </c>
      <c r="D22" s="153">
        <f>SR_HS2!D105</f>
        <v>73.191036</v>
      </c>
      <c r="E22" s="154">
        <f>SR_HS2!E105</f>
        <v>51.539406</v>
      </c>
      <c r="F22" s="103">
        <f t="shared" si="0"/>
        <v>1.29932858299816</v>
      </c>
      <c r="G22" s="145">
        <f>SR_HS2!F105</f>
        <v>80.086712</v>
      </c>
      <c r="H22" s="108">
        <f t="shared" si="1"/>
        <v>1.9693582409940642</v>
      </c>
      <c r="I22" s="168">
        <f t="shared" si="2"/>
        <v>28.547306000000006</v>
      </c>
      <c r="J22" s="137">
        <f t="shared" si="3"/>
        <v>6.639809</v>
      </c>
      <c r="K22" s="114">
        <f>SR_HS2!G105</f>
        <v>114.78812604932736</v>
      </c>
      <c r="L22" s="51">
        <f>SR_HS2!H105</f>
        <v>109.42147614907378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40.544571</v>
      </c>
      <c r="D23" s="155">
        <f>SR_HS2!D60</f>
        <v>69.753259</v>
      </c>
      <c r="E23" s="156">
        <f>SR_HS2!E60</f>
        <v>51.137162</v>
      </c>
      <c r="F23" s="104">
        <f t="shared" si="0"/>
        <v>1.289187854435252</v>
      </c>
      <c r="G23" s="147">
        <f>SR_HS2!F60</f>
        <v>75.579298</v>
      </c>
      <c r="H23" s="109">
        <f t="shared" si="1"/>
        <v>1.8585194678094183</v>
      </c>
      <c r="I23" s="169">
        <f t="shared" si="2"/>
        <v>24.442135999999998</v>
      </c>
      <c r="J23" s="138">
        <f t="shared" si="3"/>
        <v>10.592590999999999</v>
      </c>
      <c r="K23" s="115">
        <f>SR_HS2!G60</f>
        <v>126.1257937591694</v>
      </c>
      <c r="L23" s="55">
        <f>SR_HS2!H60</f>
        <v>108.35235383052138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SR_HS2!A56</f>
        <v>44</v>
      </c>
      <c r="B24" s="68" t="str">
        <f>SR_HS2!B56</f>
        <v>  Drevo a výrobky z dreva; drevené uhlie</v>
      </c>
      <c r="C24" s="141">
        <f>SR_HS2!C56</f>
        <v>24.228788</v>
      </c>
      <c r="D24" s="151">
        <f>SR_HS2!D56</f>
        <v>40.486768</v>
      </c>
      <c r="E24" s="152">
        <f>SR_HS2!E56</f>
        <v>23.900749</v>
      </c>
      <c r="F24" s="105">
        <f t="shared" si="0"/>
        <v>0.6025472301866399</v>
      </c>
      <c r="G24" s="142">
        <f>SR_HS2!F56</f>
        <v>42.946581</v>
      </c>
      <c r="H24" s="110">
        <f t="shared" si="1"/>
        <v>1.0560703655166803</v>
      </c>
      <c r="I24" s="166">
        <f t="shared" si="2"/>
        <v>19.045832</v>
      </c>
      <c r="J24" s="136">
        <f t="shared" si="3"/>
        <v>-0.3280390000000004</v>
      </c>
      <c r="K24" s="116">
        <f>SR_HS2!G56</f>
        <v>98.64607755039171</v>
      </c>
      <c r="L24" s="47">
        <f>SR_HS2!H56</f>
        <v>106.07559734083986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SR_HS2!A76</f>
        <v>64</v>
      </c>
      <c r="B25" s="58" t="str">
        <f>SR_HS2!B76</f>
        <v>  Obuv, gamaše a podobné predmety; časti týchto predmetov</v>
      </c>
      <c r="C25" s="143">
        <f>SR_HS2!C76</f>
        <v>24.19826</v>
      </c>
      <c r="D25" s="153">
        <f>SR_HS2!D76</f>
        <v>54.651004</v>
      </c>
      <c r="E25" s="154">
        <f>SR_HS2!E76</f>
        <v>46.20355</v>
      </c>
      <c r="F25" s="103">
        <f t="shared" si="0"/>
        <v>1.1648095663148434</v>
      </c>
      <c r="G25" s="144">
        <f>SR_HS2!F76</f>
        <v>69.547871</v>
      </c>
      <c r="H25" s="108">
        <f t="shared" si="1"/>
        <v>1.7102047203216693</v>
      </c>
      <c r="I25" s="167">
        <f t="shared" si="2"/>
        <v>23.344321</v>
      </c>
      <c r="J25" s="137">
        <f t="shared" si="3"/>
        <v>22.00529</v>
      </c>
      <c r="K25" s="114">
        <f>SR_HS2!G76</f>
        <v>190.93748889382957</v>
      </c>
      <c r="L25" s="51">
        <f>SR_HS2!H76</f>
        <v>127.25817626333087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SR_HS2!A88</f>
        <v>76</v>
      </c>
      <c r="B26" s="58" t="str">
        <f>SR_HS2!B88</f>
        <v>  Hliník a predmety z hliníka</v>
      </c>
      <c r="C26" s="143">
        <f>SR_HS2!C88</f>
        <v>22.983527</v>
      </c>
      <c r="D26" s="153">
        <f>SR_HS2!D88</f>
        <v>43.838858</v>
      </c>
      <c r="E26" s="154">
        <f>SR_HS2!E88</f>
        <v>35.076241</v>
      </c>
      <c r="F26" s="103">
        <f t="shared" si="0"/>
        <v>0.8842857543882436</v>
      </c>
      <c r="G26" s="144">
        <f>SR_HS2!F88</f>
        <v>53.188059</v>
      </c>
      <c r="H26" s="108">
        <f t="shared" si="1"/>
        <v>1.307911633507048</v>
      </c>
      <c r="I26" s="167">
        <f t="shared" si="2"/>
        <v>18.111818</v>
      </c>
      <c r="J26" s="137">
        <f t="shared" si="3"/>
        <v>12.092714000000004</v>
      </c>
      <c r="K26" s="114">
        <f>SR_HS2!G88</f>
        <v>152.61470095516674</v>
      </c>
      <c r="L26" s="51">
        <f>SR_HS2!H88</f>
        <v>121.32628774225824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104.258658</v>
      </c>
      <c r="D27" s="153">
        <f>SR_HS2!D101</f>
        <v>28.950898</v>
      </c>
      <c r="E27" s="154">
        <f>SR_HS2!E101</f>
        <v>101.813759</v>
      </c>
      <c r="F27" s="103">
        <f t="shared" si="0"/>
        <v>2.5667646850874877</v>
      </c>
      <c r="G27" s="144">
        <f>SR_HS2!F101</f>
        <v>38.308825</v>
      </c>
      <c r="H27" s="108">
        <f t="shared" si="1"/>
        <v>0.9420264402482827</v>
      </c>
      <c r="I27" s="167">
        <f t="shared" si="2"/>
        <v>-63.504934000000006</v>
      </c>
      <c r="J27" s="137">
        <f t="shared" si="3"/>
        <v>-2.4448989999999924</v>
      </c>
      <c r="K27" s="114">
        <f>SR_HS2!G101</f>
        <v>97.6549678972465</v>
      </c>
      <c r="L27" s="51">
        <f>SR_HS2!H101</f>
        <v>132.32344295503373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SR_HS2!A73</f>
        <v>61</v>
      </c>
      <c r="B28" s="58" t="str">
        <f>SR_HS2!B73</f>
        <v>  Odevy a odevné doplnky, pletené alebo háčkované</v>
      </c>
      <c r="C28" s="143">
        <f>SR_HS2!C73</f>
        <v>23.382174</v>
      </c>
      <c r="D28" s="153">
        <f>SR_HS2!D73</f>
        <v>26.230269</v>
      </c>
      <c r="E28" s="154">
        <f>SR_HS2!E73</f>
        <v>50.34015</v>
      </c>
      <c r="F28" s="103">
        <f t="shared" si="0"/>
        <v>1.269094870193398</v>
      </c>
      <c r="G28" s="144">
        <f>SR_HS2!F73</f>
        <v>36.544591</v>
      </c>
      <c r="H28" s="108">
        <f t="shared" si="1"/>
        <v>0.8986433535891385</v>
      </c>
      <c r="I28" s="167">
        <f t="shared" si="2"/>
        <v>-13.795559000000004</v>
      </c>
      <c r="J28" s="137">
        <f t="shared" si="3"/>
        <v>26.957976000000002</v>
      </c>
      <c r="K28" s="114">
        <f>SR_HS2!G73</f>
        <v>215.29285514683113</v>
      </c>
      <c r="L28" s="51">
        <f>SR_HS2!H73</f>
        <v>139.32221205966283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SR_HS2!A94</f>
        <v>83</v>
      </c>
      <c r="B29" s="58" t="str">
        <f>SR_HS2!B94</f>
        <v>  Rôzne predmety zo základných kovov</v>
      </c>
      <c r="C29" s="143">
        <f>SR_HS2!C94</f>
        <v>31.063588</v>
      </c>
      <c r="D29" s="153">
        <f>SR_HS2!D94</f>
        <v>34.960023</v>
      </c>
      <c r="E29" s="154">
        <f>SR_HS2!E94</f>
        <v>34.831183</v>
      </c>
      <c r="F29" s="103">
        <f t="shared" si="0"/>
        <v>0.8781077463628433</v>
      </c>
      <c r="G29" s="144">
        <f>SR_HS2!F94</f>
        <v>33.683226</v>
      </c>
      <c r="H29" s="108">
        <f t="shared" si="1"/>
        <v>0.8282814595555568</v>
      </c>
      <c r="I29" s="167">
        <f t="shared" si="2"/>
        <v>-1.1479570000000052</v>
      </c>
      <c r="J29" s="137">
        <f t="shared" si="3"/>
        <v>3.7675950000000036</v>
      </c>
      <c r="K29" s="114">
        <f>SR_HS2!G94</f>
        <v>112.12865365069871</v>
      </c>
      <c r="L29" s="51">
        <f>SR_HS2!H94</f>
        <v>96.34783707093099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SR_HS2!A86</f>
        <v>74</v>
      </c>
      <c r="B30" s="58" t="str">
        <f>SR_HS2!B86</f>
        <v>  Meď a predmety z medi</v>
      </c>
      <c r="C30" s="143">
        <f>SR_HS2!C86</f>
        <v>25.996509</v>
      </c>
      <c r="D30" s="153">
        <f>SR_HS2!D86</f>
        <v>28.231336</v>
      </c>
      <c r="E30" s="154">
        <f>SR_HS2!E86</f>
        <v>63.788698</v>
      </c>
      <c r="F30" s="103">
        <f t="shared" si="0"/>
        <v>1.6081380251770374</v>
      </c>
      <c r="G30" s="144">
        <f>SR_HS2!F86</f>
        <v>22.080335</v>
      </c>
      <c r="H30" s="108">
        <f t="shared" si="1"/>
        <v>0.5429626040354818</v>
      </c>
      <c r="I30" s="167">
        <f t="shared" si="2"/>
        <v>-41.70836299999999</v>
      </c>
      <c r="J30" s="137">
        <f t="shared" si="3"/>
        <v>37.79218899999999</v>
      </c>
      <c r="K30" s="114">
        <f>SR_HS2!G86</f>
        <v>245.3740923444759</v>
      </c>
      <c r="L30" s="51">
        <f>SR_HS2!H86</f>
        <v>78.21215049829736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21.024801</v>
      </c>
      <c r="D31" s="153">
        <f>SR_HS2!D82</f>
        <v>28.815916</v>
      </c>
      <c r="E31" s="154">
        <f>SR_HS2!E82</f>
        <v>25.112859</v>
      </c>
      <c r="F31" s="103">
        <f t="shared" si="0"/>
        <v>0.6331049973587703</v>
      </c>
      <c r="G31" s="144">
        <f>SR_HS2!F82</f>
        <v>30.228909</v>
      </c>
      <c r="H31" s="108">
        <f t="shared" si="1"/>
        <v>0.74333868339369</v>
      </c>
      <c r="I31" s="167">
        <f t="shared" si="2"/>
        <v>5.116050000000001</v>
      </c>
      <c r="J31" s="137">
        <f t="shared" si="3"/>
        <v>4.088058</v>
      </c>
      <c r="K31" s="114">
        <f>SR_HS2!G82</f>
        <v>119.4439795173329</v>
      </c>
      <c r="L31" s="51">
        <f>SR_HS2!H82</f>
        <v>104.90351582090953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SR_HS2!A74</f>
        <v>62</v>
      </c>
      <c r="B32" s="58" t="str">
        <f>SR_HS2!B74</f>
        <v>  Odevy a odevné doplnky iné ako pletené alebo háčkované</v>
      </c>
      <c r="C32" s="143">
        <f>SR_HS2!C74</f>
        <v>18.840984</v>
      </c>
      <c r="D32" s="153">
        <f>SR_HS2!D74</f>
        <v>24.441758</v>
      </c>
      <c r="E32" s="154">
        <f>SR_HS2!E74</f>
        <v>34.451582</v>
      </c>
      <c r="F32" s="103">
        <f t="shared" si="0"/>
        <v>0.8685378566859099</v>
      </c>
      <c r="G32" s="144">
        <f>SR_HS2!F74</f>
        <v>26.871749</v>
      </c>
      <c r="H32" s="108">
        <f t="shared" si="1"/>
        <v>0.6607850293950638</v>
      </c>
      <c r="I32" s="167">
        <f t="shared" si="2"/>
        <v>-7.579833000000001</v>
      </c>
      <c r="J32" s="137">
        <f t="shared" si="3"/>
        <v>15.610598000000003</v>
      </c>
      <c r="K32" s="114">
        <f>SR_HS2!G74</f>
        <v>182.85447299355494</v>
      </c>
      <c r="L32" s="51">
        <f>SR_HS2!H74</f>
        <v>109.94196489466921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SR_HS2!A97</f>
        <v>86</v>
      </c>
      <c r="B33" s="60" t="str">
        <f>SR_HS2!B97</f>
        <v>  Lokomotívy; vozový park a jeho časti; zvrškový upevňovací materiál </v>
      </c>
      <c r="C33" s="148">
        <f>SR_HS2!C97</f>
        <v>6.196329</v>
      </c>
      <c r="D33" s="157">
        <f>SR_HS2!D97</f>
        <v>18.947124</v>
      </c>
      <c r="E33" s="158">
        <f>SR_HS2!E97</f>
        <v>8.217639</v>
      </c>
      <c r="F33" s="106">
        <f t="shared" si="0"/>
        <v>0.20716989321647242</v>
      </c>
      <c r="G33" s="149">
        <f>SR_HS2!F97</f>
        <v>23.548173</v>
      </c>
      <c r="H33" s="111">
        <f t="shared" si="1"/>
        <v>0.5790572168564482</v>
      </c>
      <c r="I33" s="170">
        <f t="shared" si="2"/>
        <v>15.330533999999998</v>
      </c>
      <c r="J33" s="138">
        <f t="shared" si="3"/>
        <v>2.0213099999999997</v>
      </c>
      <c r="K33" s="117">
        <f>SR_HS2!G97</f>
        <v>132.62108903513678</v>
      </c>
      <c r="L33" s="62">
        <f>SR_HS2!H97</f>
        <v>124.28362742546047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SR_HS2!A42</f>
        <v>30</v>
      </c>
      <c r="B34" s="64" t="str">
        <f>SR_HS2!B42</f>
        <v>  Farmaceutické výrobky</v>
      </c>
      <c r="C34" s="150">
        <f>SR_HS2!C42</f>
        <v>99.635074</v>
      </c>
      <c r="D34" s="159">
        <f>SR_HS2!D42</f>
        <v>17.819899</v>
      </c>
      <c r="E34" s="160">
        <f>SR_HS2!E42</f>
        <v>120.209503</v>
      </c>
      <c r="F34" s="107">
        <f t="shared" si="0"/>
        <v>3.030528586144417</v>
      </c>
      <c r="G34" s="145">
        <f>SR_HS2!F42</f>
        <v>24.449831</v>
      </c>
      <c r="H34" s="112">
        <f t="shared" si="1"/>
        <v>0.6012292797182401</v>
      </c>
      <c r="I34" s="168">
        <f t="shared" si="2"/>
        <v>-95.759672</v>
      </c>
      <c r="J34" s="136">
        <f t="shared" si="3"/>
        <v>20.574428999999995</v>
      </c>
      <c r="K34" s="118">
        <f>SR_HS2!G42</f>
        <v>120.64978543600017</v>
      </c>
      <c r="L34" s="66">
        <f>SR_HS2!H42</f>
        <v>137.20521648298904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22.790496</v>
      </c>
      <c r="D35" s="153">
        <f>SR_HS2!D41</f>
        <v>26.499232</v>
      </c>
      <c r="E35" s="154">
        <f>SR_HS2!E41</f>
        <v>32.335481</v>
      </c>
      <c r="F35" s="103">
        <f t="shared" si="0"/>
        <v>0.8151901228410341</v>
      </c>
      <c r="G35" s="144">
        <f>SR_HS2!F41</f>
        <v>27.346083</v>
      </c>
      <c r="H35" s="108">
        <f t="shared" si="1"/>
        <v>0.6724490564047338</v>
      </c>
      <c r="I35" s="167">
        <f t="shared" si="2"/>
        <v>-4.989398000000001</v>
      </c>
      <c r="J35" s="137">
        <f t="shared" si="3"/>
        <v>9.544985</v>
      </c>
      <c r="K35" s="114">
        <f>SR_HS2!G41</f>
        <v>141.881427240548</v>
      </c>
      <c r="L35" s="51">
        <f>SR_HS2!H41</f>
        <v>103.19575676759236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14.440376</v>
      </c>
      <c r="D36" s="153">
        <f>SR_HS2!D29</f>
        <v>14.226899</v>
      </c>
      <c r="E36" s="154">
        <f>SR_HS2!E29</f>
        <v>14.265478</v>
      </c>
      <c r="F36" s="103">
        <f t="shared" si="0"/>
        <v>0.35963827979568536</v>
      </c>
      <c r="G36" s="144">
        <f>SR_HS2!F29</f>
        <v>17.77866</v>
      </c>
      <c r="H36" s="108">
        <f t="shared" si="1"/>
        <v>0.4371830196354112</v>
      </c>
      <c r="I36" s="167">
        <f t="shared" si="2"/>
        <v>3.5131819999999987</v>
      </c>
      <c r="J36" s="137">
        <f t="shared" si="3"/>
        <v>-0.17489800000000066</v>
      </c>
      <c r="K36" s="114">
        <f>SR_HS2!G29</f>
        <v>98.78882655133079</v>
      </c>
      <c r="L36" s="51">
        <f>SR_HS2!H29</f>
        <v>124.96511010586356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SR_HS2!A16</f>
        <v>04</v>
      </c>
      <c r="B37" s="49" t="str">
        <f>SR_HS2!B16</f>
        <v>  Mlieko, vajcia, med, jedlé výrobky živočíšneho pôvodu</v>
      </c>
      <c r="C37" s="143">
        <f>SR_HS2!C16</f>
        <v>21.199274</v>
      </c>
      <c r="D37" s="153">
        <f>SR_HS2!D16</f>
        <v>15.104504</v>
      </c>
      <c r="E37" s="154">
        <f>SR_HS2!E16</f>
        <v>24.726603</v>
      </c>
      <c r="F37" s="103">
        <f t="shared" si="0"/>
        <v>0.623367332528979</v>
      </c>
      <c r="G37" s="144">
        <f>SR_HS2!F16</f>
        <v>18.314388</v>
      </c>
      <c r="H37" s="108">
        <f t="shared" si="1"/>
        <v>0.4503567450310958</v>
      </c>
      <c r="I37" s="167">
        <f t="shared" si="2"/>
        <v>-6.412215</v>
      </c>
      <c r="J37" s="137">
        <f t="shared" si="3"/>
        <v>3.5273290000000017</v>
      </c>
      <c r="K37" s="114">
        <f>SR_HS2!G16</f>
        <v>116.63891414394662</v>
      </c>
      <c r="L37" s="51">
        <f>SR_HS2!H16</f>
        <v>121.25117117384325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SR_HS2!A24</f>
        <v>12</v>
      </c>
      <c r="B38" s="49" t="str">
        <f>SR_HS2!B24</f>
        <v>  Olejnaté semená a plody; priemyselné a liečivé rastliny; slama</v>
      </c>
      <c r="C38" s="143">
        <f>SR_HS2!C24</f>
        <v>2.359982</v>
      </c>
      <c r="D38" s="161">
        <f>SR_HS2!D24</f>
        <v>10.86297</v>
      </c>
      <c r="E38" s="154">
        <f>SR_HS2!E24</f>
        <v>4.682602</v>
      </c>
      <c r="F38" s="103">
        <f t="shared" si="0"/>
        <v>0.11805022784710306</v>
      </c>
      <c r="G38" s="144">
        <f>SR_HS2!F24</f>
        <v>24.19767</v>
      </c>
      <c r="H38" s="108">
        <f t="shared" si="1"/>
        <v>0.5950285588869578</v>
      </c>
      <c r="I38" s="167">
        <f t="shared" si="2"/>
        <v>19.515068</v>
      </c>
      <c r="J38" s="137">
        <f t="shared" si="3"/>
        <v>2.32262</v>
      </c>
      <c r="K38" s="114">
        <f>SR_HS2!G24</f>
        <v>198.41685233192456</v>
      </c>
      <c r="L38" s="51">
        <f>SR_HS2!H24</f>
        <v>222.75372204839005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9.077757</v>
      </c>
      <c r="D39" s="153">
        <f>SR_HS2!D37</f>
        <v>11.080824</v>
      </c>
      <c r="E39" s="154">
        <f>SR_HS2!E37</f>
        <v>9.999343</v>
      </c>
      <c r="F39" s="103">
        <f t="shared" si="0"/>
        <v>0.2520873479042923</v>
      </c>
      <c r="G39" s="144">
        <f>SR_HS2!F37</f>
        <v>13.58026</v>
      </c>
      <c r="H39" s="108">
        <f t="shared" si="1"/>
        <v>0.3339430010042371</v>
      </c>
      <c r="I39" s="167">
        <f t="shared" si="2"/>
        <v>3.5809170000000012</v>
      </c>
      <c r="J39" s="137">
        <f t="shared" si="3"/>
        <v>0.9215859999999996</v>
      </c>
      <c r="K39" s="114">
        <f>SR_HS2!G37</f>
        <v>110.15213339594791</v>
      </c>
      <c r="L39" s="51">
        <f>SR_HS2!H37</f>
        <v>122.55640916235112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SR_HS2!A83</f>
        <v>71</v>
      </c>
      <c r="B40" s="58" t="str">
        <f>SR_HS2!B83</f>
        <v>  Perly, drahokamy, drahé kovy; bižutéria; mince</v>
      </c>
      <c r="C40" s="143">
        <f>SR_HS2!C83</f>
        <v>15.327337</v>
      </c>
      <c r="D40" s="161">
        <f>SR_HS2!D83</f>
        <v>20.940941</v>
      </c>
      <c r="E40" s="154">
        <f>SR_HS2!E83</f>
        <v>21.164973</v>
      </c>
      <c r="F40" s="103">
        <f t="shared" si="0"/>
        <v>0.5335772472287382</v>
      </c>
      <c r="G40" s="144">
        <f>SR_HS2!F83</f>
        <v>18.158104</v>
      </c>
      <c r="H40" s="108">
        <f t="shared" si="1"/>
        <v>0.4465136707476177</v>
      </c>
      <c r="I40" s="167">
        <f t="shared" si="2"/>
        <v>-3.0068689999999982</v>
      </c>
      <c r="J40" s="137">
        <f t="shared" si="3"/>
        <v>5.837636</v>
      </c>
      <c r="K40" s="114">
        <f>SR_HS2!G83</f>
        <v>138.08643340979586</v>
      </c>
      <c r="L40" s="51">
        <f>SR_HS2!H83</f>
        <v>86.71102220287045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SR_HS2!A106</f>
        <v>95</v>
      </c>
      <c r="B41" s="58" t="str">
        <f>SR_HS2!B106</f>
        <v>  Hračky, hry a športové potreby; ich časti, súčasti a príslušenstvo</v>
      </c>
      <c r="C41" s="143">
        <f>SR_HS2!C106</f>
        <v>7.829469</v>
      </c>
      <c r="D41" s="153">
        <f>SR_HS2!D106</f>
        <v>12.312797</v>
      </c>
      <c r="E41" s="154">
        <f>SR_HS2!E106</f>
        <v>13.031343</v>
      </c>
      <c r="F41" s="103">
        <f t="shared" si="0"/>
        <v>0.3285252537592884</v>
      </c>
      <c r="G41" s="144">
        <f>SR_HS2!F106</f>
        <v>12.441633</v>
      </c>
      <c r="H41" s="108">
        <f t="shared" si="1"/>
        <v>0.3059437935218729</v>
      </c>
      <c r="I41" s="167">
        <f t="shared" si="2"/>
        <v>-0.5897100000000002</v>
      </c>
      <c r="J41" s="137">
        <f t="shared" si="3"/>
        <v>5.201874</v>
      </c>
      <c r="K41" s="114">
        <f>SR_HS2!G106</f>
        <v>166.43967809311206</v>
      </c>
      <c r="L41" s="51">
        <f>SR_HS2!H106</f>
        <v>101.04635851626564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SR_HS2!A22</f>
        <v>10</v>
      </c>
      <c r="B42" s="49" t="str">
        <f>SR_HS2!B22</f>
        <v>  Obilniny</v>
      </c>
      <c r="C42" s="143">
        <f>SR_HS2!C22</f>
        <v>4.409725</v>
      </c>
      <c r="D42" s="153">
        <f>SR_HS2!D22</f>
        <v>17.016425</v>
      </c>
      <c r="E42" s="154">
        <f>SR_HS2!E22</f>
        <v>12.100946</v>
      </c>
      <c r="F42" s="103">
        <f t="shared" si="0"/>
        <v>0.30506958149880997</v>
      </c>
      <c r="G42" s="144">
        <f>SR_HS2!F22</f>
        <v>22.873922</v>
      </c>
      <c r="H42" s="108">
        <f t="shared" si="1"/>
        <v>0.5624771659317893</v>
      </c>
      <c r="I42" s="167">
        <f t="shared" si="2"/>
        <v>10.772976</v>
      </c>
      <c r="J42" s="137">
        <f t="shared" si="3"/>
        <v>7.6912210000000005</v>
      </c>
      <c r="K42" s="114">
        <f>SR_HS2!G22</f>
        <v>274.41498052599655</v>
      </c>
      <c r="L42" s="51">
        <f>SR_HS2!H22</f>
        <v>134.42260639352858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SR_HS2!A61</f>
        <v>49</v>
      </c>
      <c r="B43" s="60" t="str">
        <f>SR_HS2!B61</f>
        <v>  Knihy, noviny, obrazy a iné polygrafické výrobky; strojopisy a plány</v>
      </c>
      <c r="C43" s="148">
        <f>SR_HS2!C61</f>
        <v>7.16006</v>
      </c>
      <c r="D43" s="188">
        <f>SR_HS2!D61</f>
        <v>12.705634</v>
      </c>
      <c r="E43" s="158">
        <f>SR_HS2!E61</f>
        <v>11.895288</v>
      </c>
      <c r="F43" s="106">
        <f t="shared" si="0"/>
        <v>0.29988486288326677</v>
      </c>
      <c r="G43" s="149">
        <f>SR_HS2!F61</f>
        <v>14.628282</v>
      </c>
      <c r="H43" s="111">
        <f t="shared" si="1"/>
        <v>0.35971420212987554</v>
      </c>
      <c r="I43" s="170">
        <f t="shared" si="2"/>
        <v>2.7329939999999997</v>
      </c>
      <c r="J43" s="138">
        <f t="shared" si="3"/>
        <v>4.735228000000001</v>
      </c>
      <c r="K43" s="127">
        <f>SR_HS2!G61</f>
        <v>166.13391507892393</v>
      </c>
      <c r="L43" s="62">
        <f>SR_HS2!H61</f>
        <v>115.13224763124768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SR_HS2!A45</f>
        <v>33</v>
      </c>
      <c r="B44" s="68" t="str">
        <f>SR_HS2!B45</f>
        <v>  Silice a rezinoidy; voňavkárske, kozmetické a toaletné prípravky</v>
      </c>
      <c r="C44" s="141">
        <f>SR_HS2!C45</f>
        <v>13.097994</v>
      </c>
      <c r="D44" s="164">
        <f>SR_HS2!D45</f>
        <v>9.785184</v>
      </c>
      <c r="E44" s="152">
        <f>SR_HS2!E45</f>
        <v>23.952143</v>
      </c>
      <c r="F44" s="105">
        <f t="shared" si="0"/>
        <v>0.6038428930275078</v>
      </c>
      <c r="G44" s="142">
        <f>SR_HS2!F45</f>
        <v>17.187697</v>
      </c>
      <c r="H44" s="110">
        <f t="shared" si="1"/>
        <v>0.4226510476626753</v>
      </c>
      <c r="I44" s="166">
        <f t="shared" si="2"/>
        <v>-6.7644459999999995</v>
      </c>
      <c r="J44" s="136">
        <f t="shared" si="3"/>
        <v>10.854149</v>
      </c>
      <c r="K44" s="116">
        <f>SR_HS2!G45</f>
        <v>182.86878891531023</v>
      </c>
      <c r="L44" s="47">
        <f>SR_HS2!H45</f>
        <v>175.65021771690755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SR_HS2!A30</f>
        <v>18</v>
      </c>
      <c r="B45" s="58" t="str">
        <f>SR_HS2!B30</f>
        <v>  Kakao a kakaové prípravky</v>
      </c>
      <c r="C45" s="143">
        <f>SR_HS2!C30</f>
        <v>8.723142</v>
      </c>
      <c r="D45" s="153">
        <f>SR_HS2!D30</f>
        <v>9.221901</v>
      </c>
      <c r="E45" s="154">
        <f>SR_HS2!E30</f>
        <v>9.578326</v>
      </c>
      <c r="F45" s="103">
        <f t="shared" si="0"/>
        <v>0.24147334466901763</v>
      </c>
      <c r="G45" s="144">
        <f>SR_HS2!F30</f>
        <v>15.736417</v>
      </c>
      <c r="H45" s="108">
        <f t="shared" si="1"/>
        <v>0.38696360143576736</v>
      </c>
      <c r="I45" s="167">
        <f t="shared" si="2"/>
        <v>6.158090999999999</v>
      </c>
      <c r="J45" s="137">
        <f t="shared" si="3"/>
        <v>0.8551840000000013</v>
      </c>
      <c r="K45" s="114">
        <f>SR_HS2!G30</f>
        <v>109.80362351088635</v>
      </c>
      <c r="L45" s="51">
        <f>SR_HS2!H30</f>
        <v>170.64179066767252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SR_HS2!A50</f>
        <v>38</v>
      </c>
      <c r="B46" s="58" t="str">
        <f>SR_HS2!B50</f>
        <v>  Rôzne chemické výrobky</v>
      </c>
      <c r="C46" s="143">
        <f>SR_HS2!C50</f>
        <v>24.341044</v>
      </c>
      <c r="D46" s="153">
        <f>SR_HS2!D50</f>
        <v>9.21618</v>
      </c>
      <c r="E46" s="154">
        <f>SR_HS2!E50</f>
        <v>22.522144</v>
      </c>
      <c r="F46" s="103">
        <f aca="true" t="shared" si="4" ref="F46:F77">E46/$E$11*100</f>
        <v>0.5677920589461298</v>
      </c>
      <c r="G46" s="144">
        <f>SR_HS2!F50</f>
        <v>12.32291</v>
      </c>
      <c r="H46" s="108">
        <f aca="true" t="shared" si="5" ref="H46:H77">G46/$G$11*100</f>
        <v>0.3030243564191793</v>
      </c>
      <c r="I46" s="167">
        <f aca="true" t="shared" si="6" ref="I46:I77">G46-E46</f>
        <v>-10.199234</v>
      </c>
      <c r="J46" s="137">
        <f aca="true" t="shared" si="7" ref="J46:J77">E46-C46</f>
        <v>-1.8188999999999993</v>
      </c>
      <c r="K46" s="114">
        <f>SR_HS2!G50</f>
        <v>92.52743637454499</v>
      </c>
      <c r="L46" s="51">
        <f>SR_HS2!H50</f>
        <v>133.70951956233495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SR_HS2!A14</f>
        <v>02</v>
      </c>
      <c r="B47" s="49" t="str">
        <f>SR_HS2!B14</f>
        <v>  Mäso a jedlé droby</v>
      </c>
      <c r="C47" s="143">
        <f>SR_HS2!C14</f>
        <v>22.68322</v>
      </c>
      <c r="D47" s="153">
        <f>SR_HS2!D14</f>
        <v>4.914355</v>
      </c>
      <c r="E47" s="154">
        <f>SR_HS2!E14</f>
        <v>25.155702</v>
      </c>
      <c r="F47" s="103">
        <f t="shared" si="4"/>
        <v>0.63418508614523</v>
      </c>
      <c r="G47" s="144">
        <f>SR_HS2!F14</f>
        <v>9.06788</v>
      </c>
      <c r="H47" s="108">
        <f t="shared" si="5"/>
        <v>0.22298211226782857</v>
      </c>
      <c r="I47" s="167">
        <f t="shared" si="6"/>
        <v>-16.087822000000003</v>
      </c>
      <c r="J47" s="137">
        <f t="shared" si="7"/>
        <v>2.472482000000003</v>
      </c>
      <c r="K47" s="114">
        <f>SR_HS2!G14</f>
        <v>110.9000485821678</v>
      </c>
      <c r="L47" s="51">
        <f>SR_HS2!H14</f>
        <v>184.51821246124877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SR_HS2!A13</f>
        <v>01</v>
      </c>
      <c r="B48" s="187" t="str">
        <f>SR_HS2!B13</f>
        <v>  Živé zvieratá</v>
      </c>
      <c r="C48" s="143">
        <f>SR_HS2!C13</f>
        <v>3.583435</v>
      </c>
      <c r="D48" s="153">
        <f>SR_HS2!D13</f>
        <v>9.034886</v>
      </c>
      <c r="E48" s="154">
        <f>SR_HS2!E13</f>
        <v>4.720268</v>
      </c>
      <c r="F48" s="103">
        <f t="shared" si="4"/>
        <v>0.11899980243877002</v>
      </c>
      <c r="G48" s="144">
        <f>SR_HS2!F13</f>
        <v>8.71312</v>
      </c>
      <c r="H48" s="108">
        <f t="shared" si="5"/>
        <v>0.21425844872705224</v>
      </c>
      <c r="I48" s="167">
        <f t="shared" si="6"/>
        <v>3.992852</v>
      </c>
      <c r="J48" s="137">
        <f t="shared" si="7"/>
        <v>1.1368329999999998</v>
      </c>
      <c r="K48" s="114">
        <f>SR_HS2!G13</f>
        <v>131.7246719976782</v>
      </c>
      <c r="L48" s="51">
        <f>SR_HS2!H13</f>
        <v>96.43862689579038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SR_HS2!A43</f>
        <v>31</v>
      </c>
      <c r="B49" s="58" t="str">
        <f>SR_HS2!B43</f>
        <v>  Hnojivá</v>
      </c>
      <c r="C49" s="143">
        <f>SR_HS2!C43</f>
        <v>4.20628</v>
      </c>
      <c r="D49" s="153">
        <f>SR_HS2!D43</f>
        <v>13.506458</v>
      </c>
      <c r="E49" s="154">
        <f>SR_HS2!E43</f>
        <v>18.038833</v>
      </c>
      <c r="F49" s="103">
        <f t="shared" si="4"/>
        <v>0.45476603515435254</v>
      </c>
      <c r="G49" s="144">
        <f>SR_HS2!F43</f>
        <v>19.741105</v>
      </c>
      <c r="H49" s="108">
        <f t="shared" si="5"/>
        <v>0.4854401791158454</v>
      </c>
      <c r="I49" s="167">
        <f t="shared" si="6"/>
        <v>1.7022720000000007</v>
      </c>
      <c r="J49" s="137">
        <f t="shared" si="7"/>
        <v>13.832553</v>
      </c>
      <c r="K49" s="114">
        <f>SR_HS2!G43</f>
        <v>428.8547837994618</v>
      </c>
      <c r="L49" s="51">
        <f>SR_HS2!H43</f>
        <v>146.16048856036127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SR_HS2!A34</f>
        <v>22</v>
      </c>
      <c r="B50" s="58" t="str">
        <f>SR_HS2!B34</f>
        <v>  Nápoje, liehoviny a ocot</v>
      </c>
      <c r="C50" s="143">
        <f>SR_HS2!C34</f>
        <v>23.19197</v>
      </c>
      <c r="D50" s="161">
        <f>SR_HS2!D34</f>
        <v>8.799371</v>
      </c>
      <c r="E50" s="154">
        <f>SR_HS2!E34</f>
        <v>17.936121</v>
      </c>
      <c r="F50" s="103">
        <f t="shared" si="4"/>
        <v>0.4521766254623413</v>
      </c>
      <c r="G50" s="144">
        <f>SR_HS2!F34</f>
        <v>12.563387</v>
      </c>
      <c r="H50" s="108">
        <f t="shared" si="5"/>
        <v>0.3089377638983068</v>
      </c>
      <c r="I50" s="167">
        <f t="shared" si="6"/>
        <v>-5.3727339999999995</v>
      </c>
      <c r="J50" s="137">
        <f t="shared" si="7"/>
        <v>-5.255849000000001</v>
      </c>
      <c r="K50" s="114">
        <f>SR_HS2!G34</f>
        <v>77.3376345347118</v>
      </c>
      <c r="L50" s="51">
        <f>SR_HS2!H34</f>
        <v>142.77596660033996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SR_HS2!A80</f>
        <v>68</v>
      </c>
      <c r="B51" s="58" t="str">
        <f>SR_HS2!B80</f>
        <v>  Predmety z kameňa, sadry, cementu, azbestu, sľudy</v>
      </c>
      <c r="C51" s="143">
        <f>SR_HS2!C80</f>
        <v>5.344342</v>
      </c>
      <c r="D51" s="153">
        <f>SR_HS2!D80</f>
        <v>4.764352</v>
      </c>
      <c r="E51" s="154">
        <f>SR_HS2!E80</f>
        <v>7.306501</v>
      </c>
      <c r="F51" s="103">
        <f t="shared" si="4"/>
        <v>0.1841997478784416</v>
      </c>
      <c r="G51" s="144">
        <f>SR_HS2!F80</f>
        <v>17.26659</v>
      </c>
      <c r="H51" s="108">
        <f t="shared" si="5"/>
        <v>0.4245910521381587</v>
      </c>
      <c r="I51" s="167">
        <f t="shared" si="6"/>
        <v>9.960089</v>
      </c>
      <c r="J51" s="137">
        <f t="shared" si="7"/>
        <v>1.9621589999999998</v>
      </c>
      <c r="K51" s="114">
        <f>SR_HS2!G80</f>
        <v>136.71469752497129</v>
      </c>
      <c r="L51" s="51">
        <f>SR_HS2!H80</f>
        <v>362.41213915344633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SR_HS2!A59</f>
        <v>47</v>
      </c>
      <c r="B52" s="58" t="str">
        <f>SR_HS2!B59</f>
        <v>  Vláknina z dreva alebo iných celulózových vláknin; zberový papier</v>
      </c>
      <c r="C52" s="143">
        <f>SR_HS2!C59</f>
        <v>8.242707</v>
      </c>
      <c r="D52" s="153">
        <f>SR_HS2!D59</f>
        <v>6.493725</v>
      </c>
      <c r="E52" s="154">
        <f>SR_HS2!E59</f>
        <v>11.065487</v>
      </c>
      <c r="F52" s="103">
        <f t="shared" si="4"/>
        <v>0.27896525512720427</v>
      </c>
      <c r="G52" s="144">
        <f>SR_HS2!F59</f>
        <v>10.984365</v>
      </c>
      <c r="H52" s="108">
        <f t="shared" si="5"/>
        <v>0.2701091004315018</v>
      </c>
      <c r="I52" s="167">
        <f t="shared" si="6"/>
        <v>-0.0811219999999988</v>
      </c>
      <c r="J52" s="137">
        <f t="shared" si="7"/>
        <v>2.82278</v>
      </c>
      <c r="K52" s="114">
        <f>SR_HS2!G59</f>
        <v>134.24578842848592</v>
      </c>
      <c r="L52" s="51">
        <f>SR_HS2!H59</f>
        <v>169.15352898374968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SR_HS2!A33</f>
        <v>21</v>
      </c>
      <c r="B53" s="60" t="str">
        <f>SR_HS2!B33</f>
        <v>  Rôzne jedlé prípravky</v>
      </c>
      <c r="C53" s="148">
        <f>SR_HS2!C33</f>
        <v>12.856432</v>
      </c>
      <c r="D53" s="157">
        <f>SR_HS2!D33</f>
        <v>10.867447</v>
      </c>
      <c r="E53" s="158">
        <f>SR_HS2!E33</f>
        <v>13.678263</v>
      </c>
      <c r="F53" s="106">
        <f t="shared" si="4"/>
        <v>0.34483435997819145</v>
      </c>
      <c r="G53" s="149">
        <f>SR_HS2!F33</f>
        <v>15.47831</v>
      </c>
      <c r="H53" s="111">
        <f t="shared" si="5"/>
        <v>0.3806166665346535</v>
      </c>
      <c r="I53" s="170">
        <f t="shared" si="6"/>
        <v>1.800047000000001</v>
      </c>
      <c r="J53" s="138">
        <f t="shared" si="7"/>
        <v>0.8218309999999995</v>
      </c>
      <c r="K53" s="117">
        <f>SR_HS2!G33</f>
        <v>106.3923723160516</v>
      </c>
      <c r="L53" s="62">
        <f>SR_HS2!H33</f>
        <v>142.4282078394309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SR_HS2!A66</f>
        <v>54</v>
      </c>
      <c r="B54" s="64" t="str">
        <f>SR_HS2!B66</f>
        <v>  Umelo vyrobené vlákna</v>
      </c>
      <c r="C54" s="150">
        <f>SR_HS2!C66</f>
        <v>6.424439</v>
      </c>
      <c r="D54" s="159">
        <f>SR_HS2!D66</f>
        <v>9.584723</v>
      </c>
      <c r="E54" s="160">
        <f>SR_HS2!E66</f>
        <v>5.985883</v>
      </c>
      <c r="F54" s="107">
        <f t="shared" si="4"/>
        <v>0.1509064515874082</v>
      </c>
      <c r="G54" s="145">
        <f>SR_HS2!F66</f>
        <v>9.853757</v>
      </c>
      <c r="H54" s="112">
        <f t="shared" si="5"/>
        <v>0.2423070827617813</v>
      </c>
      <c r="I54" s="168">
        <f t="shared" si="6"/>
        <v>3.8678739999999996</v>
      </c>
      <c r="J54" s="136">
        <f t="shared" si="7"/>
        <v>-0.4385559999999993</v>
      </c>
      <c r="K54" s="118">
        <f>SR_HS2!G66</f>
        <v>93.17362963521019</v>
      </c>
      <c r="L54" s="66">
        <f>SR_HS2!H66</f>
        <v>102.80690427881953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SR_HS2!A107</f>
        <v>96</v>
      </c>
      <c r="B55" s="58" t="str">
        <f>SR_HS2!B107</f>
        <v>  Rôzne výrobky</v>
      </c>
      <c r="C55" s="143">
        <f>SR_HS2!C107</f>
        <v>7.932052</v>
      </c>
      <c r="D55" s="161">
        <f>SR_HS2!D107</f>
        <v>5.726079</v>
      </c>
      <c r="E55" s="154">
        <f>SR_HS2!E107</f>
        <v>5.824416</v>
      </c>
      <c r="F55" s="103">
        <f t="shared" si="4"/>
        <v>0.1468358053655452</v>
      </c>
      <c r="G55" s="144">
        <f>SR_HS2!F107</f>
        <v>6.76082</v>
      </c>
      <c r="H55" s="108">
        <f t="shared" si="5"/>
        <v>0.16625075808927564</v>
      </c>
      <c r="I55" s="167">
        <f t="shared" si="6"/>
        <v>0.9364039999999996</v>
      </c>
      <c r="J55" s="137">
        <f t="shared" si="7"/>
        <v>-2.1076359999999994</v>
      </c>
      <c r="K55" s="114">
        <f>SR_HS2!G107</f>
        <v>73.42886809113203</v>
      </c>
      <c r="L55" s="51">
        <f>SR_HS2!H107</f>
        <v>118.07067279372147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SR_HS2!A40</f>
        <v>28</v>
      </c>
      <c r="B56" s="58" t="str">
        <f>SR_HS2!B40</f>
        <v>  Anorganické chemikálie</v>
      </c>
      <c r="C56" s="143">
        <f>SR_HS2!C40</f>
        <v>13.388451</v>
      </c>
      <c r="D56" s="153">
        <f>SR_HS2!D40</f>
        <v>8.171315</v>
      </c>
      <c r="E56" s="154">
        <f>SR_HS2!E40</f>
        <v>21.450244</v>
      </c>
      <c r="F56" s="103">
        <f t="shared" si="4"/>
        <v>0.5407690407119706</v>
      </c>
      <c r="G56" s="144">
        <f>SR_HS2!F40</f>
        <v>10.774317</v>
      </c>
      <c r="H56" s="108">
        <f t="shared" si="5"/>
        <v>0.2649439519383995</v>
      </c>
      <c r="I56" s="167">
        <f t="shared" si="6"/>
        <v>-10.675927000000001</v>
      </c>
      <c r="J56" s="137">
        <f t="shared" si="7"/>
        <v>8.061793000000002</v>
      </c>
      <c r="K56" s="114">
        <f>SR_HS2!G40</f>
        <v>160.21453116570393</v>
      </c>
      <c r="L56" s="51">
        <f>SR_HS2!H40</f>
        <v>131.85536232540295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SR_HS2!A75</f>
        <v>63</v>
      </c>
      <c r="B57" s="58" t="str">
        <f>SR_HS2!B75</f>
        <v>  Celkom dohotovené textilné výrobky; súpravy; obnosené odevy</v>
      </c>
      <c r="C57" s="143">
        <f>SR_HS2!C75</f>
        <v>5.882656</v>
      </c>
      <c r="D57" s="153">
        <f>SR_HS2!D75</f>
        <v>5.447798</v>
      </c>
      <c r="E57" s="154">
        <f>SR_HS2!E75</f>
        <v>7.857919</v>
      </c>
      <c r="F57" s="103">
        <f t="shared" si="4"/>
        <v>0.19810121132525896</v>
      </c>
      <c r="G57" s="144">
        <f>SR_HS2!F75</f>
        <v>8.282102</v>
      </c>
      <c r="H57" s="108">
        <f t="shared" si="5"/>
        <v>0.20365957621600725</v>
      </c>
      <c r="I57" s="167">
        <f t="shared" si="6"/>
        <v>0.4241830000000002</v>
      </c>
      <c r="J57" s="137">
        <f t="shared" si="7"/>
        <v>1.975263</v>
      </c>
      <c r="K57" s="114">
        <f>SR_HS2!G75</f>
        <v>133.57774107477982</v>
      </c>
      <c r="L57" s="51">
        <f>SR_HS2!H75</f>
        <v>152.0265986367336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SR_HS2!A23</f>
        <v>11</v>
      </c>
      <c r="B58" s="49" t="str">
        <f>SR_HS2!B23</f>
        <v>  Mlynské výrobky; slad; škroby; inulín; pšeničný lepok</v>
      </c>
      <c r="C58" s="143">
        <f>SR_HS2!C23</f>
        <v>1.765391</v>
      </c>
      <c r="D58" s="153">
        <f>SR_HS2!D23</f>
        <v>3.550207</v>
      </c>
      <c r="E58" s="154">
        <f>SR_HS2!E23</f>
        <v>1.472624</v>
      </c>
      <c r="F58" s="103">
        <f t="shared" si="4"/>
        <v>0.03712542700257512</v>
      </c>
      <c r="G58" s="144">
        <f>SR_HS2!F23</f>
        <v>7.047202</v>
      </c>
      <c r="H58" s="108">
        <f t="shared" si="5"/>
        <v>0.17329298441731322</v>
      </c>
      <c r="I58" s="167">
        <f t="shared" si="6"/>
        <v>5.574578000000001</v>
      </c>
      <c r="J58" s="137">
        <f t="shared" si="7"/>
        <v>-0.292767</v>
      </c>
      <c r="K58" s="114">
        <f>SR_HS2!G23</f>
        <v>83.4163083418914</v>
      </c>
      <c r="L58" s="51">
        <f>SR_HS2!H23</f>
        <v>198.50115781981165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SR_HS2!A31</f>
        <v>19</v>
      </c>
      <c r="B59" s="58" t="str">
        <f>SR_HS2!B31</f>
        <v>  Prípravky z obilia, múky, škrobu alebo z mlieka; cukrárske výrobky</v>
      </c>
      <c r="C59" s="143">
        <f>SR_HS2!C31</f>
        <v>12.701189</v>
      </c>
      <c r="D59" s="153">
        <f>SR_HS2!D31</f>
        <v>4.823142</v>
      </c>
      <c r="E59" s="154">
        <f>SR_HS2!E31</f>
        <v>13.418532</v>
      </c>
      <c r="F59" s="103">
        <f t="shared" si="4"/>
        <v>0.3382864398839883</v>
      </c>
      <c r="G59" s="144">
        <f>SR_HS2!F31</f>
        <v>6.030585</v>
      </c>
      <c r="H59" s="108">
        <f t="shared" si="5"/>
        <v>0.14829404243447014</v>
      </c>
      <c r="I59" s="167">
        <f t="shared" si="6"/>
        <v>-7.3879470000000005</v>
      </c>
      <c r="J59" s="137">
        <f t="shared" si="7"/>
        <v>0.7173430000000014</v>
      </c>
      <c r="K59" s="114">
        <f>SR_HS2!G31</f>
        <v>105.64784131627363</v>
      </c>
      <c r="L59" s="51">
        <f>SR_HS2!H31</f>
        <v>125.03436556501966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SR_HS2!A44</f>
        <v>32</v>
      </c>
      <c r="B60" s="58" t="str">
        <f>SR_HS2!B44</f>
        <v>  Farbiarske výťažky; taníny; farbivá, pigmenty; laky; tmely</v>
      </c>
      <c r="C60" s="143">
        <f>SR_HS2!C44</f>
        <v>16.355795</v>
      </c>
      <c r="D60" s="161">
        <f>SR_HS2!D44</f>
        <v>8.928868</v>
      </c>
      <c r="E60" s="154">
        <f>SR_HS2!E44</f>
        <v>20.299978</v>
      </c>
      <c r="F60" s="103">
        <f t="shared" si="4"/>
        <v>0.5117703849678403</v>
      </c>
      <c r="G60" s="144">
        <f>SR_HS2!F44</f>
        <v>7.830113</v>
      </c>
      <c r="H60" s="108">
        <f t="shared" si="5"/>
        <v>0.1925450200086221</v>
      </c>
      <c r="I60" s="167">
        <f t="shared" si="6"/>
        <v>-12.469864999999999</v>
      </c>
      <c r="J60" s="137">
        <f t="shared" si="7"/>
        <v>3.944182999999999</v>
      </c>
      <c r="K60" s="114">
        <f>SR_HS2!G44</f>
        <v>124.11489627988121</v>
      </c>
      <c r="L60" s="51">
        <f>SR_HS2!H44</f>
        <v>87.69435274437924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SR_HS2!A53</f>
        <v>41</v>
      </c>
      <c r="B61" s="58" t="str">
        <f>SR_HS2!B53</f>
        <v>  Surové kože a kožky (iné ako kožušiny) a usne</v>
      </c>
      <c r="C61" s="143">
        <f>SR_HS2!C53</f>
        <v>9.329607</v>
      </c>
      <c r="D61" s="153">
        <f>SR_HS2!D53</f>
        <v>4.575963</v>
      </c>
      <c r="E61" s="154">
        <f>SR_HS2!E53</f>
        <v>10.758191</v>
      </c>
      <c r="F61" s="103">
        <f t="shared" si="4"/>
        <v>0.27121820277970526</v>
      </c>
      <c r="G61" s="144">
        <f>SR_HS2!F53</f>
        <v>4.601038</v>
      </c>
      <c r="H61" s="108">
        <f t="shared" si="5"/>
        <v>0.11314101773121671</v>
      </c>
      <c r="I61" s="167">
        <f t="shared" si="6"/>
        <v>-6.157153</v>
      </c>
      <c r="J61" s="137">
        <f t="shared" si="7"/>
        <v>1.4285840000000007</v>
      </c>
      <c r="K61" s="114">
        <f>SR_HS2!G53</f>
        <v>115.31237060682193</v>
      </c>
      <c r="L61" s="51">
        <f>SR_HS2!H53</f>
        <v>100.54797208806103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SR_HS2!A54</f>
        <v>42</v>
      </c>
      <c r="B62" s="58" t="str">
        <f>SR_HS2!B54</f>
        <v>  Kožené výrobky; sedlárske výrobky; cestovné potreby, kabelky</v>
      </c>
      <c r="C62" s="143">
        <f>SR_HS2!C54</f>
        <v>3.411184</v>
      </c>
      <c r="D62" s="161">
        <f>SR_HS2!D54</f>
        <v>4.696476</v>
      </c>
      <c r="E62" s="154">
        <f>SR_HS2!E54</f>
        <v>7.583755</v>
      </c>
      <c r="F62" s="103">
        <f t="shared" si="4"/>
        <v>0.19118942965612004</v>
      </c>
      <c r="G62" s="144">
        <f>SR_HS2!F54</f>
        <v>9.729479</v>
      </c>
      <c r="H62" s="108">
        <f t="shared" si="5"/>
        <v>0.2392510464061589</v>
      </c>
      <c r="I62" s="167">
        <f t="shared" si="6"/>
        <v>2.1457239999999995</v>
      </c>
      <c r="J62" s="137">
        <f t="shared" si="7"/>
        <v>4.172571</v>
      </c>
      <c r="K62" s="114">
        <f>SR_HS2!G54</f>
        <v>222.3203145887176</v>
      </c>
      <c r="L62" s="51">
        <f>SR_HS2!H54</f>
        <v>207.16552155275573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SR_HS2!A27</f>
        <v>15</v>
      </c>
      <c r="B63" s="67" t="str">
        <f>SR_HS2!B27</f>
        <v>  Živočíšne a rastlinné tuky a oleje; upravené jedlé tuky; vosky</v>
      </c>
      <c r="C63" s="146">
        <f>SR_HS2!C27</f>
        <v>9.917827</v>
      </c>
      <c r="D63" s="155">
        <f>SR_HS2!D27</f>
        <v>6.675786</v>
      </c>
      <c r="E63" s="156">
        <f>SR_HS2!E27</f>
        <v>16.438621</v>
      </c>
      <c r="F63" s="104">
        <f t="shared" si="4"/>
        <v>0.41442406477043603</v>
      </c>
      <c r="G63" s="147">
        <f>SR_HS2!F27</f>
        <v>8.055065</v>
      </c>
      <c r="H63" s="109">
        <f t="shared" si="5"/>
        <v>0.19807666269896126</v>
      </c>
      <c r="I63" s="169">
        <f t="shared" si="6"/>
        <v>-8.383556</v>
      </c>
      <c r="J63" s="138">
        <f t="shared" si="7"/>
        <v>6.520794</v>
      </c>
      <c r="K63" s="115">
        <f>SR_HS2!G27</f>
        <v>165.74821278895064</v>
      </c>
      <c r="L63" s="55">
        <f>SR_HS2!H27</f>
        <v>120.6609229235329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SR_HS2!A93</f>
        <v>82</v>
      </c>
      <c r="B64" s="68" t="str">
        <f>SR_HS2!B93</f>
        <v>  Nástroje, náradie, nožiarsky tovar, lyžice a vidličky</v>
      </c>
      <c r="C64" s="141">
        <f>SR_HS2!C93</f>
        <v>10.153192</v>
      </c>
      <c r="D64" s="151">
        <f>SR_HS2!D93</f>
        <v>5.122334</v>
      </c>
      <c r="E64" s="152">
        <f>SR_HS2!E93</f>
        <v>17.0826</v>
      </c>
      <c r="F64" s="105">
        <f t="shared" si="4"/>
        <v>0.43065902722907534</v>
      </c>
      <c r="G64" s="142">
        <f>SR_HS2!F93</f>
        <v>6.314426</v>
      </c>
      <c r="H64" s="110">
        <f t="shared" si="5"/>
        <v>0.15527378474780165</v>
      </c>
      <c r="I64" s="166">
        <f t="shared" si="6"/>
        <v>-10.768173999999998</v>
      </c>
      <c r="J64" s="136">
        <f t="shared" si="7"/>
        <v>6.929407999999999</v>
      </c>
      <c r="K64" s="116">
        <f>SR_HS2!G93</f>
        <v>168.2485665591668</v>
      </c>
      <c r="L64" s="47">
        <f>SR_HS2!H93</f>
        <v>123.27243791599689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SR_HS2!A21</f>
        <v>09</v>
      </c>
      <c r="B65" s="49" t="str">
        <f>SR_HS2!B21</f>
        <v>  Káva, čaj, maté a koreniny</v>
      </c>
      <c r="C65" s="143">
        <f>SR_HS2!C21</f>
        <v>4.857208</v>
      </c>
      <c r="D65" s="161">
        <f>SR_HS2!D21</f>
        <v>2.601318</v>
      </c>
      <c r="E65" s="154">
        <f>SR_HS2!E21</f>
        <v>10.243314</v>
      </c>
      <c r="F65" s="103">
        <f t="shared" si="4"/>
        <v>0.25823795223455265</v>
      </c>
      <c r="G65" s="144">
        <f>SR_HS2!F21</f>
        <v>7.507969</v>
      </c>
      <c r="H65" s="108">
        <f t="shared" si="5"/>
        <v>0.18462339449368284</v>
      </c>
      <c r="I65" s="167">
        <f t="shared" si="6"/>
        <v>-2.7353449999999997</v>
      </c>
      <c r="J65" s="137">
        <f t="shared" si="7"/>
        <v>5.386106</v>
      </c>
      <c r="K65" s="114">
        <f>SR_HS2!G21</f>
        <v>210.88893043081538</v>
      </c>
      <c r="L65" s="51">
        <f>SR_HS2!H21</f>
        <v>288.62172944638064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SR_HS2!A46</f>
        <v>34</v>
      </c>
      <c r="B66" s="58" t="str">
        <f>SR_HS2!B46</f>
        <v>  Mydlo, pracie, čistiace prípravky, vosky, sviečky; modelovacie pasty</v>
      </c>
      <c r="C66" s="143">
        <f>SR_HS2!C46</f>
        <v>10.896936</v>
      </c>
      <c r="D66" s="153">
        <f>SR_HS2!D46</f>
        <v>3.378668</v>
      </c>
      <c r="E66" s="154">
        <f>SR_HS2!E46</f>
        <v>13.642719</v>
      </c>
      <c r="F66" s="103">
        <f t="shared" si="4"/>
        <v>0.3439382818364666</v>
      </c>
      <c r="G66" s="144">
        <f>SR_HS2!F46</f>
        <v>5.063847</v>
      </c>
      <c r="H66" s="108">
        <f t="shared" si="5"/>
        <v>0.12452164125033713</v>
      </c>
      <c r="I66" s="167">
        <f t="shared" si="6"/>
        <v>-8.578872</v>
      </c>
      <c r="J66" s="137">
        <f t="shared" si="7"/>
        <v>2.7457829999999994</v>
      </c>
      <c r="K66" s="114">
        <f>SR_HS2!G46</f>
        <v>125.19775283621011</v>
      </c>
      <c r="L66" s="51">
        <f>SR_HS2!H46</f>
        <v>149.87702254261148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SR_HS2!A81</f>
        <v>69</v>
      </c>
      <c r="B67" s="58" t="str">
        <f>SR_HS2!B81</f>
        <v>  Keramické výrobky</v>
      </c>
      <c r="C67" s="143">
        <f>SR_HS2!C81</f>
        <v>8.850758</v>
      </c>
      <c r="D67" s="153">
        <f>SR_HS2!D81</f>
        <v>2.736398</v>
      </c>
      <c r="E67" s="154">
        <f>SR_HS2!E81</f>
        <v>9.694518</v>
      </c>
      <c r="F67" s="103">
        <f t="shared" si="4"/>
        <v>0.2444025904332339</v>
      </c>
      <c r="G67" s="144">
        <f>SR_HS2!F81</f>
        <v>5.094609</v>
      </c>
      <c r="H67" s="108">
        <f t="shared" si="5"/>
        <v>0.12527808881444064</v>
      </c>
      <c r="I67" s="167">
        <f t="shared" si="6"/>
        <v>-4.599909</v>
      </c>
      <c r="J67" s="137">
        <f t="shared" si="7"/>
        <v>0.8437599999999996</v>
      </c>
      <c r="K67" s="114">
        <f>SR_HS2!G81</f>
        <v>109.53319478399477</v>
      </c>
      <c r="L67" s="51">
        <f>SR_HS2!H81</f>
        <v>186.17938618578148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SR_HS2!A100</f>
        <v>89</v>
      </c>
      <c r="B68" s="58" t="str">
        <f>SR_HS2!B100</f>
        <v>  Lode, člny a plávajúce konštrukcie</v>
      </c>
      <c r="C68" s="143">
        <f>SR_HS2!C100</f>
        <v>0.058125</v>
      </c>
      <c r="D68" s="153">
        <f>SR_HS2!D100</f>
        <v>0.216893</v>
      </c>
      <c r="E68" s="154">
        <f>SR_HS2!E100</f>
        <v>0.203078</v>
      </c>
      <c r="F68" s="103">
        <f t="shared" si="4"/>
        <v>0.005119675806471273</v>
      </c>
      <c r="G68" s="144">
        <f>SR_HS2!F100</f>
        <v>0.339616</v>
      </c>
      <c r="H68" s="108">
        <f t="shared" si="5"/>
        <v>0.008351267665645206</v>
      </c>
      <c r="I68" s="167">
        <f t="shared" si="6"/>
        <v>0.13653799999999996</v>
      </c>
      <c r="J68" s="137">
        <f t="shared" si="7"/>
        <v>0.144953</v>
      </c>
      <c r="K68" s="114">
        <f>SR_HS2!G100</f>
        <v>349.3815053763441</v>
      </c>
      <c r="L68" s="51">
        <f>SR_HS2!H100</f>
        <v>156.5822778973964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SR_HS2!A19</f>
        <v>07</v>
      </c>
      <c r="B69" s="49" t="str">
        <f>SR_HS2!B19</f>
        <v>  Zelenina, jedlé rastliny, korene a hľuzy</v>
      </c>
      <c r="C69" s="143">
        <f>SR_HS2!C19</f>
        <v>13.368192</v>
      </c>
      <c r="D69" s="161">
        <f>SR_HS2!D19</f>
        <v>3.654317</v>
      </c>
      <c r="E69" s="154">
        <f>SR_HS2!E19</f>
        <v>16.923014</v>
      </c>
      <c r="F69" s="103">
        <f t="shared" si="4"/>
        <v>0.42663580175289606</v>
      </c>
      <c r="G69" s="144">
        <f>SR_HS2!F19</f>
        <v>2.003623</v>
      </c>
      <c r="H69" s="108">
        <f t="shared" si="5"/>
        <v>0.04926973986515079</v>
      </c>
      <c r="I69" s="167">
        <f t="shared" si="6"/>
        <v>-14.919390999999997</v>
      </c>
      <c r="J69" s="137">
        <f t="shared" si="7"/>
        <v>3.554821999999998</v>
      </c>
      <c r="K69" s="114">
        <f>SR_HS2!G19</f>
        <v>126.59164380643244</v>
      </c>
      <c r="L69" s="51">
        <f>SR_HS2!H19</f>
        <v>54.828932465355365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SR_HS2!A90</f>
        <v>79</v>
      </c>
      <c r="B70" s="58" t="str">
        <f>SR_HS2!B90</f>
        <v>  Zinok a predmety zo zinku</v>
      </c>
      <c r="C70" s="143">
        <f>SR_HS2!C90</f>
        <v>6.728853</v>
      </c>
      <c r="D70" s="161">
        <f>SR_HS2!D90</f>
        <v>4.045583</v>
      </c>
      <c r="E70" s="154">
        <f>SR_HS2!E90</f>
        <v>5.455183</v>
      </c>
      <c r="F70" s="103">
        <f t="shared" si="4"/>
        <v>0.13752729702367256</v>
      </c>
      <c r="G70" s="144">
        <f>SR_HS2!F90</f>
        <v>4.071888</v>
      </c>
      <c r="H70" s="108">
        <f t="shared" si="5"/>
        <v>0.10012904749048554</v>
      </c>
      <c r="I70" s="167">
        <f t="shared" si="6"/>
        <v>-1.3832949999999995</v>
      </c>
      <c r="J70" s="137">
        <f t="shared" si="7"/>
        <v>-1.27367</v>
      </c>
      <c r="K70" s="114">
        <f>SR_HS2!G90</f>
        <v>81.07151397125186</v>
      </c>
      <c r="L70" s="51">
        <f>SR_HS2!H90</f>
        <v>100.65021530889369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SR_HS2!A68</f>
        <v>56</v>
      </c>
      <c r="B71" s="58" t="str">
        <f>SR_HS2!B68</f>
        <v>  Vata, plsť a netkané textílie; špeciálne priadze; motúzy, šnúry, laná</v>
      </c>
      <c r="C71" s="143">
        <f>SR_HS2!C68</f>
        <v>6.32577</v>
      </c>
      <c r="D71" s="161">
        <f>SR_HS2!D68</f>
        <v>3.633482</v>
      </c>
      <c r="E71" s="154">
        <f>SR_HS2!E68</f>
        <v>7.486938</v>
      </c>
      <c r="F71" s="103">
        <f t="shared" si="4"/>
        <v>0.1887486352197206</v>
      </c>
      <c r="G71" s="144">
        <f>SR_HS2!F68</f>
        <v>3.635223</v>
      </c>
      <c r="H71" s="108">
        <f t="shared" si="5"/>
        <v>0.08939131341665225</v>
      </c>
      <c r="I71" s="167">
        <f t="shared" si="6"/>
        <v>-3.8517150000000004</v>
      </c>
      <c r="J71" s="137">
        <f t="shared" si="7"/>
        <v>1.161168</v>
      </c>
      <c r="K71" s="114">
        <f>SR_HS2!G68</f>
        <v>118.35615268971209</v>
      </c>
      <c r="L71" s="51">
        <f>SR_HS2!H68</f>
        <v>100.0479154706147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SR_HS2!A20</f>
        <v>08</v>
      </c>
      <c r="B72" s="49" t="str">
        <f>SR_HS2!B20</f>
        <v>  Jedlé ovocie a orechy; šupy citrusových plodov a melónov</v>
      </c>
      <c r="C72" s="143">
        <f>SR_HS2!C20</f>
        <v>16.964555</v>
      </c>
      <c r="D72" s="153">
        <f>SR_HS2!D20</f>
        <v>3.310956</v>
      </c>
      <c r="E72" s="154">
        <f>SR_HS2!E20</f>
        <v>17.418293</v>
      </c>
      <c r="F72" s="103">
        <f t="shared" si="4"/>
        <v>0.4391219790530137</v>
      </c>
      <c r="G72" s="144">
        <f>SR_HS2!F20</f>
        <v>4.59018</v>
      </c>
      <c r="H72" s="108">
        <f t="shared" si="5"/>
        <v>0.11287401598714819</v>
      </c>
      <c r="I72" s="167">
        <f t="shared" si="6"/>
        <v>-12.828112999999998</v>
      </c>
      <c r="J72" s="137">
        <f t="shared" si="7"/>
        <v>0.45373799999999775</v>
      </c>
      <c r="K72" s="114">
        <f>SR_HS2!G20</f>
        <v>102.67462364913196</v>
      </c>
      <c r="L72" s="51">
        <f>SR_HS2!H20</f>
        <v>138.6360918115493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SR_HS2!A38</f>
        <v>26</v>
      </c>
      <c r="B73" s="60" t="str">
        <f>SR_HS2!B38</f>
        <v>  Rudy kovov, trosky a popoly</v>
      </c>
      <c r="C73" s="148">
        <f>SR_HS2!C38</f>
        <v>25.575663</v>
      </c>
      <c r="D73" s="165">
        <f>SR_HS2!D38</f>
        <v>3.21022</v>
      </c>
      <c r="E73" s="158">
        <f>SR_HS2!E38</f>
        <v>47.080538</v>
      </c>
      <c r="F73" s="106">
        <f t="shared" si="4"/>
        <v>1.186918776796361</v>
      </c>
      <c r="G73" s="149">
        <f>SR_HS2!F38</f>
        <v>1.881759</v>
      </c>
      <c r="H73" s="111">
        <f t="shared" si="5"/>
        <v>0.04627306455301535</v>
      </c>
      <c r="I73" s="170">
        <f t="shared" si="6"/>
        <v>-45.198778999999995</v>
      </c>
      <c r="J73" s="138">
        <f t="shared" si="7"/>
        <v>21.504875</v>
      </c>
      <c r="K73" s="117">
        <f>SR_HS2!G38</f>
        <v>184.08335299069276</v>
      </c>
      <c r="L73" s="62">
        <f>SR_HS2!H38</f>
        <v>58.61775828447894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SR_HS2!A72</f>
        <v>60</v>
      </c>
      <c r="B74" s="64" t="str">
        <f>SR_HS2!B72</f>
        <v>  Pletené alebo háčkované textílie</v>
      </c>
      <c r="C74" s="150">
        <f>SR_HS2!C72</f>
        <v>1.633277</v>
      </c>
      <c r="D74" s="162">
        <f>SR_HS2!D72</f>
        <v>3.708149</v>
      </c>
      <c r="E74" s="160">
        <f>SR_HS2!E72</f>
        <v>2.389502</v>
      </c>
      <c r="F74" s="107">
        <f t="shared" si="4"/>
        <v>0.06024027998559528</v>
      </c>
      <c r="G74" s="145">
        <f>SR_HS2!F72</f>
        <v>4.11242</v>
      </c>
      <c r="H74" s="112">
        <f t="shared" si="5"/>
        <v>0.10112574252553669</v>
      </c>
      <c r="I74" s="168">
        <f t="shared" si="6"/>
        <v>1.7229180000000004</v>
      </c>
      <c r="J74" s="136">
        <f t="shared" si="7"/>
        <v>0.7562249999999997</v>
      </c>
      <c r="K74" s="118">
        <f>SR_HS2!G72</f>
        <v>146.30108671094982</v>
      </c>
      <c r="L74" s="66">
        <f>SR_HS2!H72</f>
        <v>110.90223181430952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SR_HS2!A35</f>
        <v>23</v>
      </c>
      <c r="B75" s="58" t="str">
        <f>SR_HS2!B35</f>
        <v>  Zvyšky a odpady v potravinárskom priemysle; pripravené krmivo</v>
      </c>
      <c r="C75" s="143">
        <f>SR_HS2!C35</f>
        <v>9.121396</v>
      </c>
      <c r="D75" s="161">
        <f>SR_HS2!D35</f>
        <v>3.132099</v>
      </c>
      <c r="E75" s="154">
        <f>SR_HS2!E35</f>
        <v>10.221468</v>
      </c>
      <c r="F75" s="103">
        <f t="shared" si="4"/>
        <v>0.25768720603029527</v>
      </c>
      <c r="G75" s="144">
        <f>SR_HS2!F35</f>
        <v>5.992365</v>
      </c>
      <c r="H75" s="108">
        <f t="shared" si="5"/>
        <v>0.14735420022980086</v>
      </c>
      <c r="I75" s="167">
        <f t="shared" si="6"/>
        <v>-4.229102999999999</v>
      </c>
      <c r="J75" s="137">
        <f t="shared" si="7"/>
        <v>1.100071999999999</v>
      </c>
      <c r="K75" s="114">
        <f>SR_HS2!G35</f>
        <v>112.06034690303983</v>
      </c>
      <c r="L75" s="51">
        <f>SR_HS2!H35</f>
        <v>191.3210597749305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SR_HS2!A28</f>
        <v>16</v>
      </c>
      <c r="B76" s="58" t="str">
        <f>SR_HS2!B28</f>
        <v>  Prípravky z mäsa, rýb, kôrovcov a z vodných bezstavovcov</v>
      </c>
      <c r="C76" s="143">
        <f>SR_HS2!C28</f>
        <v>8.989994</v>
      </c>
      <c r="D76" s="161">
        <f>SR_HS2!D28</f>
        <v>2.521086</v>
      </c>
      <c r="E76" s="154">
        <f>SR_HS2!E28</f>
        <v>10.221237</v>
      </c>
      <c r="F76" s="103">
        <f t="shared" si="4"/>
        <v>0.2576813824299482</v>
      </c>
      <c r="G76" s="144">
        <f>SR_HS2!F28</f>
        <v>2.94571</v>
      </c>
      <c r="H76" s="108">
        <f t="shared" si="5"/>
        <v>0.07243596495856422</v>
      </c>
      <c r="I76" s="167">
        <f t="shared" si="6"/>
        <v>-7.275527</v>
      </c>
      <c r="J76" s="137">
        <f t="shared" si="7"/>
        <v>1.231243000000001</v>
      </c>
      <c r="K76" s="114">
        <f>SR_HS2!G28</f>
        <v>113.69570435753351</v>
      </c>
      <c r="L76" s="51">
        <f>SR_HS2!H28</f>
        <v>116.84290024219722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>
        <f>SR_HS2!A110</f>
        <v>99</v>
      </c>
      <c r="B77" s="58" t="str">
        <f>SR_HS2!B110</f>
        <v>  Nešpecifikované tovary z dôvodu zjednodušenia</v>
      </c>
      <c r="C77" s="143">
        <f>SR_HS2!C110</f>
        <v>5.67912</v>
      </c>
      <c r="D77" s="161">
        <f>SR_HS2!D110</f>
        <v>2.210542</v>
      </c>
      <c r="E77" s="154">
        <f>SR_HS2!E110</f>
        <v>6.928815</v>
      </c>
      <c r="F77" s="103">
        <f t="shared" si="4"/>
        <v>0.1746781361004897</v>
      </c>
      <c r="G77" s="144">
        <f>SR_HS2!F110</f>
        <v>2.996306</v>
      </c>
      <c r="H77" s="108">
        <f t="shared" si="5"/>
        <v>0.07368013701998355</v>
      </c>
      <c r="I77" s="167">
        <f t="shared" si="6"/>
        <v>-3.932509</v>
      </c>
      <c r="J77" s="137">
        <f t="shared" si="7"/>
        <v>1.249695</v>
      </c>
      <c r="K77" s="114">
        <f>SR_HS2!G110</f>
        <v>122.00508177323248</v>
      </c>
      <c r="L77" s="51">
        <f>SR_HS2!H110</f>
        <v>135.54621445781171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SR_HS2!A32</f>
        <v>20</v>
      </c>
      <c r="B78" s="58" t="str">
        <f>SR_HS2!B32</f>
        <v>  Prípravky zo zeleniny, ovocia, orechov alebo z iných častí rastlín</v>
      </c>
      <c r="C78" s="143">
        <f>SR_HS2!C32</f>
        <v>7.097846</v>
      </c>
      <c r="D78" s="161">
        <f>SR_HS2!D32</f>
        <v>2.257905</v>
      </c>
      <c r="E78" s="154">
        <f>SR_HS2!E32</f>
        <v>8.251169</v>
      </c>
      <c r="F78" s="103">
        <f aca="true" t="shared" si="8" ref="F78:F109">E78/$E$11*100</f>
        <v>0.2080151976304955</v>
      </c>
      <c r="G78" s="144">
        <f>SR_HS2!F32</f>
        <v>2.921257</v>
      </c>
      <c r="H78" s="108">
        <f aca="true" t="shared" si="9" ref="H78:H109">G78/$G$11*100</f>
        <v>0.07183465775210746</v>
      </c>
      <c r="I78" s="167">
        <f aca="true" t="shared" si="10" ref="I78:I111">G78-E78</f>
        <v>-5.329912</v>
      </c>
      <c r="J78" s="137">
        <f aca="true" t="shared" si="11" ref="J78:J111">E78-C78</f>
        <v>1.1533230000000012</v>
      </c>
      <c r="K78" s="114">
        <f>SR_HS2!G32</f>
        <v>116.2489155160594</v>
      </c>
      <c r="L78" s="51">
        <f>SR_HS2!H32</f>
        <v>129.37909256589626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SR_HS2!A67</f>
        <v>55</v>
      </c>
      <c r="B79" s="58" t="str">
        <f>SR_HS2!B67</f>
        <v>  Umelo vyrobené strižné vlákna</v>
      </c>
      <c r="C79" s="143">
        <f>SR_HS2!C67</f>
        <v>9.553163</v>
      </c>
      <c r="D79" s="153">
        <f>SR_HS2!D67</f>
        <v>2.6872</v>
      </c>
      <c r="E79" s="154">
        <f>SR_HS2!E67</f>
        <v>6.077583</v>
      </c>
      <c r="F79" s="103">
        <f t="shared" si="8"/>
        <v>0.15321824445248178</v>
      </c>
      <c r="G79" s="144">
        <f>SR_HS2!F67</f>
        <v>5.018739</v>
      </c>
      <c r="H79" s="108">
        <f t="shared" si="9"/>
        <v>0.12341242089010107</v>
      </c>
      <c r="I79" s="167">
        <f t="shared" si="10"/>
        <v>-1.0588439999999997</v>
      </c>
      <c r="J79" s="137">
        <f t="shared" si="11"/>
        <v>-3.47558</v>
      </c>
      <c r="K79" s="114">
        <f>SR_HS2!G67</f>
        <v>63.6185418379232</v>
      </c>
      <c r="L79" s="51">
        <f>SR_HS2!H67</f>
        <v>186.76462488835966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SR_HS2!A64</f>
        <v>52</v>
      </c>
      <c r="B80" s="58" t="str">
        <f>SR_HS2!B64</f>
        <v>  Bavlna</v>
      </c>
      <c r="C80" s="143">
        <f>SR_HS2!C64</f>
        <v>8.182054</v>
      </c>
      <c r="D80" s="161">
        <f>SR_HS2!D64</f>
        <v>4.173465</v>
      </c>
      <c r="E80" s="154">
        <f>SR_HS2!E64</f>
        <v>7.465473</v>
      </c>
      <c r="F80" s="103">
        <f t="shared" si="8"/>
        <v>0.18820749417447735</v>
      </c>
      <c r="G80" s="144">
        <f>SR_HS2!F64</f>
        <v>4.17995</v>
      </c>
      <c r="H80" s="108">
        <f t="shared" si="9"/>
        <v>0.10278632714304888</v>
      </c>
      <c r="I80" s="167">
        <f t="shared" si="10"/>
        <v>-3.2855230000000004</v>
      </c>
      <c r="J80" s="137">
        <f t="shared" si="11"/>
        <v>-0.7165810000000006</v>
      </c>
      <c r="K80" s="114">
        <f>SR_HS2!G64</f>
        <v>91.24204020164129</v>
      </c>
      <c r="L80" s="51">
        <f>SR_HS2!H64</f>
        <v>100.1553864714332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 t="str">
        <f>SR_HS2!A99</f>
        <v>88</v>
      </c>
      <c r="B81" s="58" t="str">
        <f>SR_HS2!B99</f>
        <v>  Lietadlá, kozmické lode a ich časti a súčasti</v>
      </c>
      <c r="C81" s="143">
        <f>SR_HS2!C99</f>
        <v>10.83678</v>
      </c>
      <c r="D81" s="161">
        <f>SR_HS2!D99</f>
        <v>0.345894</v>
      </c>
      <c r="E81" s="154">
        <f>SR_HS2!E99</f>
        <v>6.450864</v>
      </c>
      <c r="F81" s="103">
        <f t="shared" si="8"/>
        <v>0.16262880445758035</v>
      </c>
      <c r="G81" s="144">
        <f>SR_HS2!F99</f>
        <v>0.582234</v>
      </c>
      <c r="H81" s="108">
        <f t="shared" si="9"/>
        <v>0.01431732302965488</v>
      </c>
      <c r="I81" s="167">
        <f t="shared" si="10"/>
        <v>-5.8686300000000005</v>
      </c>
      <c r="J81" s="137">
        <f t="shared" si="11"/>
        <v>-4.385915999999999</v>
      </c>
      <c r="K81" s="114">
        <f>SR_HS2!G99</f>
        <v>59.52749802062976</v>
      </c>
      <c r="L81" s="51">
        <f>SR_HS2!H99</f>
        <v>168.3272910197922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SR_HS2!A71</f>
        <v>59</v>
      </c>
      <c r="B82" s="58" t="str">
        <f>SR_HS2!B71</f>
        <v>  Impregnované, vrstvené textílie; textil. výrobky na priemysel. použitie</v>
      </c>
      <c r="C82" s="143">
        <f>SR_HS2!C71</f>
        <v>8.130602</v>
      </c>
      <c r="D82" s="161">
        <f>SR_HS2!D71</f>
        <v>2.007837</v>
      </c>
      <c r="E82" s="154">
        <f>SR_HS2!E71</f>
        <v>9.787393</v>
      </c>
      <c r="F82" s="103">
        <f t="shared" si="8"/>
        <v>0.24674400550786538</v>
      </c>
      <c r="G82" s="144">
        <f>SR_HS2!F71</f>
        <v>2.867627</v>
      </c>
      <c r="H82" s="108">
        <f t="shared" si="9"/>
        <v>0.0705158786459742</v>
      </c>
      <c r="I82" s="167">
        <f t="shared" si="10"/>
        <v>-6.919765999999999</v>
      </c>
      <c r="J82" s="137">
        <f t="shared" si="11"/>
        <v>1.6567910000000001</v>
      </c>
      <c r="K82" s="114">
        <f>SR_HS2!G71</f>
        <v>120.37722422029759</v>
      </c>
      <c r="L82" s="51">
        <f>SR_HS2!H71</f>
        <v>142.82170315618254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SR_HS2!A47</f>
        <v>35</v>
      </c>
      <c r="B83" s="67" t="str">
        <f>SR_HS2!B47</f>
        <v>  Albumidoidné látky; modifikované škroby; gleje; enzýmy</v>
      </c>
      <c r="C83" s="146">
        <f>SR_HS2!C47</f>
        <v>3.280236</v>
      </c>
      <c r="D83" s="163">
        <f>SR_HS2!D47</f>
        <v>2.134754</v>
      </c>
      <c r="E83" s="156">
        <f>SR_HS2!E47</f>
        <v>4.403818</v>
      </c>
      <c r="F83" s="104">
        <f t="shared" si="8"/>
        <v>0.11102197417102151</v>
      </c>
      <c r="G83" s="147">
        <f>SR_HS2!F47</f>
        <v>2.949026</v>
      </c>
      <c r="H83" s="109">
        <f t="shared" si="9"/>
        <v>0.07251750647480397</v>
      </c>
      <c r="I83" s="169">
        <f t="shared" si="10"/>
        <v>-1.4547920000000003</v>
      </c>
      <c r="J83" s="138">
        <f t="shared" si="11"/>
        <v>1.1235820000000003</v>
      </c>
      <c r="K83" s="115">
        <f>SR_HS2!G47</f>
        <v>134.25308422930547</v>
      </c>
      <c r="L83" s="55">
        <f>SR_HS2!H47</f>
        <v>138.14359874720927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SR_HS2!A91</f>
        <v>80</v>
      </c>
      <c r="B84" s="68" t="str">
        <f>SR_HS2!B91</f>
        <v>  Cín a predmety z cínu</v>
      </c>
      <c r="C84" s="141">
        <f>SR_HS2!C91</f>
        <v>0.895328</v>
      </c>
      <c r="D84" s="164">
        <f>SR_HS2!D91</f>
        <v>0.896996</v>
      </c>
      <c r="E84" s="152">
        <f>SR_HS2!E91</f>
        <v>4.785594</v>
      </c>
      <c r="F84" s="105">
        <f t="shared" si="8"/>
        <v>0.12064669644862606</v>
      </c>
      <c r="G84" s="142">
        <f>SR_HS2!F91</f>
        <v>2.420793</v>
      </c>
      <c r="H84" s="110">
        <f t="shared" si="9"/>
        <v>0.059528085561693984</v>
      </c>
      <c r="I84" s="166">
        <f t="shared" si="10"/>
        <v>-2.3648009999999995</v>
      </c>
      <c r="J84" s="136">
        <f t="shared" si="11"/>
        <v>3.8902659999999996</v>
      </c>
      <c r="K84" s="116">
        <f>SR_HS2!G91</f>
        <v>534.5073537295829</v>
      </c>
      <c r="L84" s="47">
        <f>SR_HS2!H91</f>
        <v>269.87779209717775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2.519429</v>
      </c>
      <c r="D85" s="161">
        <f>SR_HS2!D70</f>
        <v>1.227134</v>
      </c>
      <c r="E85" s="154">
        <f>SR_HS2!E70</f>
        <v>2.105006</v>
      </c>
      <c r="F85" s="103">
        <f t="shared" si="8"/>
        <v>0.053068024555475574</v>
      </c>
      <c r="G85" s="144">
        <f>SR_HS2!F70</f>
        <v>1.496067</v>
      </c>
      <c r="H85" s="108">
        <f t="shared" si="9"/>
        <v>0.03678877309296037</v>
      </c>
      <c r="I85" s="167">
        <f t="shared" si="10"/>
        <v>-0.6089389999999999</v>
      </c>
      <c r="J85" s="137">
        <f t="shared" si="11"/>
        <v>-0.4144230000000002</v>
      </c>
      <c r="K85" s="114">
        <f>SR_HS2!G70</f>
        <v>83.55091570351853</v>
      </c>
      <c r="L85" s="51">
        <f>SR_HS2!H70</f>
        <v>121.9155365265733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SR_HS2!A87</f>
        <v>75</v>
      </c>
      <c r="B86" s="58" t="str">
        <f>SR_HS2!B87</f>
        <v>  Nikel a predmety z niklu</v>
      </c>
      <c r="C86" s="143">
        <f>SR_HS2!C87</f>
        <v>0.403293</v>
      </c>
      <c r="D86" s="161">
        <f>SR_HS2!D87</f>
        <v>0.263897</v>
      </c>
      <c r="E86" s="154">
        <f>SR_HS2!E87</f>
        <v>5.871066</v>
      </c>
      <c r="F86" s="103">
        <f t="shared" si="8"/>
        <v>0.1480118701109725</v>
      </c>
      <c r="G86" s="144">
        <f>SR_HS2!F87</f>
        <v>0.998514</v>
      </c>
      <c r="H86" s="108">
        <f t="shared" si="9"/>
        <v>0.024553783337339995</v>
      </c>
      <c r="I86" s="167">
        <f t="shared" si="10"/>
        <v>-4.872552</v>
      </c>
      <c r="J86" s="137">
        <f t="shared" si="11"/>
        <v>5.467773</v>
      </c>
      <c r="K86" s="114">
        <f>SR_HS2!G87</f>
        <v>1455.7817765247598</v>
      </c>
      <c r="L86" s="51">
        <f>SR_HS2!H87</f>
        <v>378.3726226520196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SR_HS2!A104</f>
        <v>93</v>
      </c>
      <c r="B87" s="58" t="str">
        <f>SR_HS2!B104</f>
        <v>  Zbrane a strelivo; ich časti, súčasti a príslušenstvo</v>
      </c>
      <c r="C87" s="143">
        <f>SR_HS2!C104</f>
        <v>1.194172</v>
      </c>
      <c r="D87" s="161">
        <f>SR_HS2!D104</f>
        <v>0.19776</v>
      </c>
      <c r="E87" s="154">
        <f>SR_HS2!E104</f>
        <v>0.520504</v>
      </c>
      <c r="F87" s="103">
        <f t="shared" si="8"/>
        <v>0.013122109415946204</v>
      </c>
      <c r="G87" s="144">
        <f>SR_HS2!F104</f>
        <v>0.965617</v>
      </c>
      <c r="H87" s="108">
        <f t="shared" si="9"/>
        <v>0.02374483543030166</v>
      </c>
      <c r="I87" s="167">
        <f t="shared" si="10"/>
        <v>0.445113</v>
      </c>
      <c r="J87" s="137">
        <f t="shared" si="11"/>
        <v>-0.673668</v>
      </c>
      <c r="K87" s="114">
        <f>SR_HS2!G104</f>
        <v>43.587020965154096</v>
      </c>
      <c r="L87" s="51">
        <f>SR_HS2!H104</f>
        <v>488.27720469255667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SR_HS2!A63</f>
        <v>51</v>
      </c>
      <c r="B88" s="58" t="str">
        <f>SR_HS2!B63</f>
        <v>  Vlna, jemné alebo hrubé chlpy zvierat; priadza a tkaniny z vlásia</v>
      </c>
      <c r="C88" s="143">
        <f>SR_HS2!C63</f>
        <v>1.430177</v>
      </c>
      <c r="D88" s="161">
        <f>SR_HS2!D63</f>
        <v>0.837998</v>
      </c>
      <c r="E88" s="154">
        <f>SR_HS2!E63</f>
        <v>2.169283</v>
      </c>
      <c r="F88" s="103">
        <f t="shared" si="8"/>
        <v>0.05468847286505393</v>
      </c>
      <c r="G88" s="144">
        <f>SR_HS2!F63</f>
        <v>0.940921</v>
      </c>
      <c r="H88" s="108">
        <f t="shared" si="9"/>
        <v>0.023137552774976897</v>
      </c>
      <c r="I88" s="167">
        <f t="shared" si="10"/>
        <v>-1.2283620000000002</v>
      </c>
      <c r="J88" s="137">
        <f t="shared" si="11"/>
        <v>0.739106</v>
      </c>
      <c r="K88" s="114">
        <f>SR_HS2!G63</f>
        <v>151.6793375924798</v>
      </c>
      <c r="L88" s="51">
        <f>SR_HS2!H63</f>
        <v>112.28201021959478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SR_HS2!A77</f>
        <v>65</v>
      </c>
      <c r="B89" s="58" t="str">
        <f>SR_HS2!B77</f>
        <v>  Pokrývky hlavy a ich časti</v>
      </c>
      <c r="C89" s="143">
        <f>SR_HS2!C77</f>
        <v>0.836887</v>
      </c>
      <c r="D89" s="161">
        <f>SR_HS2!D77</f>
        <v>0.500173</v>
      </c>
      <c r="E89" s="154">
        <f>SR_HS2!E77</f>
        <v>0.743154</v>
      </c>
      <c r="F89" s="103">
        <f t="shared" si="8"/>
        <v>0.018735202997283568</v>
      </c>
      <c r="G89" s="144">
        <f>SR_HS2!F77</f>
        <v>0.703667</v>
      </c>
      <c r="H89" s="108">
        <f t="shared" si="9"/>
        <v>0.017303399911905114</v>
      </c>
      <c r="I89" s="167">
        <f t="shared" si="10"/>
        <v>-0.03948699999999994</v>
      </c>
      <c r="J89" s="137">
        <f t="shared" si="11"/>
        <v>-0.09373300000000007</v>
      </c>
      <c r="K89" s="114">
        <f>SR_HS2!G77</f>
        <v>88.79980212382316</v>
      </c>
      <c r="L89" s="51">
        <f>SR_HS2!H77</f>
        <v>140.68472308581232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SR_HS2!A17</f>
        <v>05</v>
      </c>
      <c r="B90" s="49" t="str">
        <f>SR_HS2!B17</f>
        <v>  Výrobky živočíšneho pôvodu inde neuvedené ani nezahrnuté</v>
      </c>
      <c r="C90" s="143">
        <f>SR_HS2!C17</f>
        <v>1.143232</v>
      </c>
      <c r="D90" s="161">
        <f>SR_HS2!D17</f>
        <v>0.606385</v>
      </c>
      <c r="E90" s="154">
        <f>SR_HS2!E17</f>
        <v>1.032429</v>
      </c>
      <c r="F90" s="103">
        <f t="shared" si="8"/>
        <v>0.026027938886532907</v>
      </c>
      <c r="G90" s="144">
        <f>SR_HS2!F17</f>
        <v>0.663705</v>
      </c>
      <c r="H90" s="108">
        <f t="shared" si="9"/>
        <v>0.016320721361852954</v>
      </c>
      <c r="I90" s="167">
        <f t="shared" si="10"/>
        <v>-0.36872400000000005</v>
      </c>
      <c r="J90" s="137">
        <f t="shared" si="11"/>
        <v>-0.11080299999999998</v>
      </c>
      <c r="K90" s="114">
        <f>SR_HS2!G17</f>
        <v>90.30791650338689</v>
      </c>
      <c r="L90" s="51">
        <f>SR_HS2!H17</f>
        <v>109.45274042068985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2.066725</v>
      </c>
      <c r="D91" s="161">
        <f>SR_HS2!D102</f>
        <v>0.259933</v>
      </c>
      <c r="E91" s="154">
        <f>SR_HS2!E102</f>
        <v>1.709332</v>
      </c>
      <c r="F91" s="103">
        <f t="shared" si="8"/>
        <v>0.04309292826218081</v>
      </c>
      <c r="G91" s="144">
        <f>SR_HS2!F102</f>
        <v>0.470563</v>
      </c>
      <c r="H91" s="108">
        <f t="shared" si="9"/>
        <v>0.011571296895755813</v>
      </c>
      <c r="I91" s="167">
        <f t="shared" si="10"/>
        <v>-1.238769</v>
      </c>
      <c r="J91" s="137">
        <f t="shared" si="11"/>
        <v>-0.35739299999999985</v>
      </c>
      <c r="K91" s="114">
        <f>SR_HS2!G102</f>
        <v>82.7072784235929</v>
      </c>
      <c r="L91" s="51">
        <f>SR_HS2!H102</f>
        <v>181.03241989281852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SR_HS2!A92</f>
        <v>81</v>
      </c>
      <c r="B92" s="60" t="str">
        <f>SR_HS2!B92</f>
        <v>  Ostatné základné kovy; cermenty; predmety z nich</v>
      </c>
      <c r="C92" s="148">
        <f>SR_HS2!C92</f>
        <v>0.656718</v>
      </c>
      <c r="D92" s="165">
        <f>SR_HS2!D92</f>
        <v>0.549161</v>
      </c>
      <c r="E92" s="158">
        <f>SR_HS2!E92</f>
        <v>1.155089</v>
      </c>
      <c r="F92" s="106">
        <f t="shared" si="8"/>
        <v>0.029120245460468864</v>
      </c>
      <c r="G92" s="149">
        <f>SR_HS2!F92</f>
        <v>0.876486</v>
      </c>
      <c r="H92" s="111">
        <f t="shared" si="9"/>
        <v>0.02155307521197678</v>
      </c>
      <c r="I92" s="170">
        <f t="shared" si="10"/>
        <v>-0.27860300000000005</v>
      </c>
      <c r="J92" s="138">
        <f t="shared" si="11"/>
        <v>0.498371</v>
      </c>
      <c r="K92" s="117">
        <f>SR_HS2!G92</f>
        <v>175.8881285422358</v>
      </c>
      <c r="L92" s="62">
        <f>SR_HS2!H92</f>
        <v>159.6045604112455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SR_HS2!A69</f>
        <v>57</v>
      </c>
      <c r="B93" s="64" t="str">
        <f>SR_HS2!B69</f>
        <v>  Koberce a ostatné textilné podlahové krytiny</v>
      </c>
      <c r="C93" s="150">
        <f>SR_HS2!C69</f>
        <v>1.974829</v>
      </c>
      <c r="D93" s="162">
        <f>SR_HS2!D69</f>
        <v>0.484054</v>
      </c>
      <c r="E93" s="160">
        <f>SR_HS2!E69</f>
        <v>3.296479</v>
      </c>
      <c r="F93" s="107">
        <f t="shared" si="8"/>
        <v>0.0831055248862044</v>
      </c>
      <c r="G93" s="145">
        <f>SR_HS2!F69</f>
        <v>0.75739</v>
      </c>
      <c r="H93" s="112">
        <f t="shared" si="9"/>
        <v>0.018624465918222418</v>
      </c>
      <c r="I93" s="168">
        <f t="shared" si="10"/>
        <v>-2.539089</v>
      </c>
      <c r="J93" s="136">
        <f t="shared" si="11"/>
        <v>1.3216500000000002</v>
      </c>
      <c r="K93" s="118">
        <f>SR_HS2!G69</f>
        <v>166.92478184187087</v>
      </c>
      <c r="L93" s="66">
        <f>SR_HS2!H69</f>
        <v>156.46808000760245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SR_HS2!A78</f>
        <v>66</v>
      </c>
      <c r="B94" s="58" t="str">
        <f>SR_HS2!B78</f>
        <v>  Dáždniky, slnečníky, palice, biče a ich časti</v>
      </c>
      <c r="C94" s="143">
        <f>SR_HS2!C78</f>
        <v>0.143969</v>
      </c>
      <c r="D94" s="161">
        <f>SR_HS2!D78</f>
        <v>0.269387</v>
      </c>
      <c r="E94" s="154">
        <f>SR_HS2!E78</f>
        <v>0.593722</v>
      </c>
      <c r="F94" s="103">
        <f t="shared" si="8"/>
        <v>0.014967963832467016</v>
      </c>
      <c r="G94" s="144">
        <f>SR_HS2!F78</f>
        <v>0.379065</v>
      </c>
      <c r="H94" s="108">
        <f t="shared" si="9"/>
        <v>0.009321331379198274</v>
      </c>
      <c r="I94" s="167">
        <f t="shared" si="10"/>
        <v>-0.214657</v>
      </c>
      <c r="J94" s="137">
        <f t="shared" si="11"/>
        <v>0.44975299999999996</v>
      </c>
      <c r="K94" s="114">
        <f>SR_HS2!G78</f>
        <v>412.39572407948924</v>
      </c>
      <c r="L94" s="51">
        <f>SR_HS2!H78</f>
        <v>140.71391715264656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SR_HS2!A49</f>
        <v>37</v>
      </c>
      <c r="B95" s="58" t="str">
        <f>SR_HS2!B49</f>
        <v>  Fotografický alebo kinematografický tovar</v>
      </c>
      <c r="C95" s="143">
        <f>SR_HS2!C49</f>
        <v>1.694653</v>
      </c>
      <c r="D95" s="161">
        <f>SR_HS2!D49</f>
        <v>0.439113</v>
      </c>
      <c r="E95" s="154">
        <f>SR_HS2!E49</f>
        <v>1.555784</v>
      </c>
      <c r="F95" s="103">
        <f t="shared" si="8"/>
        <v>0.039221923127542635</v>
      </c>
      <c r="G95" s="144">
        <f>SR_HS2!F49</f>
        <v>0.341867</v>
      </c>
      <c r="H95" s="108">
        <f t="shared" si="9"/>
        <v>0.008406620486228948</v>
      </c>
      <c r="I95" s="167">
        <f t="shared" si="10"/>
        <v>-1.2139170000000001</v>
      </c>
      <c r="J95" s="137">
        <f t="shared" si="11"/>
        <v>-0.1388689999999999</v>
      </c>
      <c r="K95" s="114">
        <f>SR_HS2!G49</f>
        <v>91.80546105898966</v>
      </c>
      <c r="L95" s="51">
        <f>SR_HS2!H49</f>
        <v>77.85399202483188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SR_HS2!A18</f>
        <v>06</v>
      </c>
      <c r="B96" s="49" t="str">
        <f>SR_HS2!B18</f>
        <v>  Živé stromy a ostatné rastliny; cibuľky, korene; rezané kvety</v>
      </c>
      <c r="C96" s="143">
        <f>SR_HS2!C18</f>
        <v>2.468795</v>
      </c>
      <c r="D96" s="161">
        <f>SR_HS2!D18</f>
        <v>0.113531</v>
      </c>
      <c r="E96" s="154">
        <f>SR_HS2!E18</f>
        <v>2.848411</v>
      </c>
      <c r="F96" s="103">
        <f t="shared" si="8"/>
        <v>0.07180955536092853</v>
      </c>
      <c r="G96" s="144">
        <f>SR_HS2!F18</f>
        <v>0.629592</v>
      </c>
      <c r="H96" s="108">
        <f t="shared" si="9"/>
        <v>0.015481871620150106</v>
      </c>
      <c r="I96" s="167">
        <f t="shared" si="10"/>
        <v>-2.218819</v>
      </c>
      <c r="J96" s="137">
        <f t="shared" si="11"/>
        <v>0.37961599999999995</v>
      </c>
      <c r="K96" s="114">
        <f>SR_HS2!G18</f>
        <v>115.37657035112272</v>
      </c>
      <c r="L96" s="51">
        <f>SR_HS2!H18</f>
        <v>554.5551435290802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SR_HS2!A15</f>
        <v>03</v>
      </c>
      <c r="B97" s="49" t="str">
        <f>SR_HS2!B15</f>
        <v>  Ryby, kôrovce, mäkkýše a ostatné vodné bezstavovce</v>
      </c>
      <c r="C97" s="143">
        <f>SR_HS2!C15</f>
        <v>2.513926</v>
      </c>
      <c r="D97" s="161">
        <f>SR_HS2!D15</f>
        <v>0.188862</v>
      </c>
      <c r="E97" s="154">
        <f>SR_HS2!E15</f>
        <v>2.309523</v>
      </c>
      <c r="F97" s="103">
        <f t="shared" si="8"/>
        <v>0.05822397811475863</v>
      </c>
      <c r="G97" s="144">
        <f>SR_HS2!F15</f>
        <v>0.261787</v>
      </c>
      <c r="H97" s="108">
        <f t="shared" si="9"/>
        <v>0.006437427295493328</v>
      </c>
      <c r="I97" s="167">
        <f t="shared" si="10"/>
        <v>-2.047736</v>
      </c>
      <c r="J97" s="137">
        <f t="shared" si="11"/>
        <v>-0.2044030000000001</v>
      </c>
      <c r="K97" s="114">
        <f>SR_HS2!G15</f>
        <v>91.869171964489</v>
      </c>
      <c r="L97" s="51">
        <f>SR_HS2!H15</f>
        <v>138.61284959388337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SR_HS2!A36</f>
        <v>24</v>
      </c>
      <c r="B98" s="58" t="str">
        <f>SR_HS2!B36</f>
        <v>  Tabak a vyrobené tabakové náhradky</v>
      </c>
      <c r="C98" s="143">
        <f>SR_HS2!C36</f>
        <v>9.507391</v>
      </c>
      <c r="D98" s="161">
        <f>SR_HS2!D36</f>
        <v>0</v>
      </c>
      <c r="E98" s="154">
        <f>SR_HS2!E36</f>
        <v>10.04546</v>
      </c>
      <c r="F98" s="103">
        <f t="shared" si="8"/>
        <v>0.25324997551125633</v>
      </c>
      <c r="G98" s="144">
        <f>SR_HS2!F36</f>
        <v>1.977098</v>
      </c>
      <c r="H98" s="108">
        <f t="shared" si="9"/>
        <v>0.048617481506206456</v>
      </c>
      <c r="I98" s="167">
        <f t="shared" si="10"/>
        <v>-8.068362</v>
      </c>
      <c r="J98" s="137">
        <f t="shared" si="11"/>
        <v>0.5380690000000001</v>
      </c>
      <c r="K98" s="114">
        <f>SR_HS2!G36</f>
        <v>105.65948113420392</v>
      </c>
      <c r="L98" s="51">
        <f>SR_HS2!H36</f>
        <v>0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SR_HS2!A89</f>
        <v>78</v>
      </c>
      <c r="B99" s="58" t="str">
        <f>SR_HS2!B89</f>
        <v>  Olovo a predmety z olova</v>
      </c>
      <c r="C99" s="143">
        <f>SR_HS2!C89</f>
        <v>0.283285</v>
      </c>
      <c r="D99" s="161">
        <f>SR_HS2!D89</f>
        <v>0.10693</v>
      </c>
      <c r="E99" s="154">
        <f>SR_HS2!E89</f>
        <v>0.168139</v>
      </c>
      <c r="F99" s="103">
        <f t="shared" si="8"/>
        <v>0.004238849951369785</v>
      </c>
      <c r="G99" s="144">
        <f>SR_HS2!F89</f>
        <v>0.27412</v>
      </c>
      <c r="H99" s="108">
        <f t="shared" si="9"/>
        <v>0.006740699768287313</v>
      </c>
      <c r="I99" s="167">
        <f t="shared" si="10"/>
        <v>0.10598099999999996</v>
      </c>
      <c r="J99" s="137">
        <f t="shared" si="11"/>
        <v>-0.115146</v>
      </c>
      <c r="K99" s="114">
        <f>SR_HS2!G89</f>
        <v>59.35330144554071</v>
      </c>
      <c r="L99" s="51">
        <f>SR_HS2!H89</f>
        <v>256.3546245207144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SR_HS2!A103</f>
        <v>92</v>
      </c>
      <c r="B100" s="58" t="str">
        <f>SR_HS2!B103</f>
        <v>  Hudobné nástroje; časti, súčasti a príslušenstvo týchto nástrojov</v>
      </c>
      <c r="C100" s="143">
        <f>SR_HS2!C103</f>
        <v>0.257187</v>
      </c>
      <c r="D100" s="161">
        <f>SR_HS2!D103</f>
        <v>0.10822</v>
      </c>
      <c r="E100" s="154">
        <f>SR_HS2!E103</f>
        <v>0.364531</v>
      </c>
      <c r="F100" s="103">
        <f t="shared" si="8"/>
        <v>0.009189969082858702</v>
      </c>
      <c r="G100" s="144">
        <f>SR_HS2!F103</f>
        <v>0.232708</v>
      </c>
      <c r="H100" s="108">
        <f t="shared" si="9"/>
        <v>0.005722365247623684</v>
      </c>
      <c r="I100" s="167">
        <f t="shared" si="10"/>
        <v>-0.131823</v>
      </c>
      <c r="J100" s="137">
        <f t="shared" si="11"/>
        <v>0.107344</v>
      </c>
      <c r="K100" s="114">
        <f>SR_HS2!G103</f>
        <v>141.73772391295049</v>
      </c>
      <c r="L100" s="51">
        <f>SR_HS2!H103</f>
        <v>215.03234152652007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0.177195</v>
      </c>
      <c r="D101" s="161">
        <f>SR_HS2!D58</f>
        <v>0.086852</v>
      </c>
      <c r="E101" s="154">
        <f>SR_HS2!E58</f>
        <v>0.163305</v>
      </c>
      <c r="F101" s="103">
        <f t="shared" si="8"/>
        <v>0.0041169829207289375</v>
      </c>
      <c r="G101" s="144">
        <f>SR_HS2!F58</f>
        <v>0.084201</v>
      </c>
      <c r="H101" s="108">
        <f t="shared" si="9"/>
        <v>0.002070529918245878</v>
      </c>
      <c r="I101" s="167">
        <f t="shared" si="10"/>
        <v>-0.07910400000000001</v>
      </c>
      <c r="J101" s="137">
        <f t="shared" si="11"/>
        <v>-0.013889999999999986</v>
      </c>
      <c r="K101" s="114">
        <f>SR_HS2!G58</f>
        <v>92.16117836282064</v>
      </c>
      <c r="L101" s="51">
        <f>SR_HS2!H58</f>
        <v>96.94768111269745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SR_HS2!A79</f>
        <v>67</v>
      </c>
      <c r="B102" s="67" t="str">
        <f>SR_HS2!B79</f>
        <v>  Upravené perie a páperie; umelé kvetiny; predmety z ľud. vlasov</v>
      </c>
      <c r="C102" s="146">
        <f>SR_HS2!C79</f>
        <v>0.332795</v>
      </c>
      <c r="D102" s="163">
        <f>SR_HS2!D79</f>
        <v>0.04668</v>
      </c>
      <c r="E102" s="156">
        <f>SR_HS2!E79</f>
        <v>0.35643</v>
      </c>
      <c r="F102" s="104">
        <f t="shared" si="8"/>
        <v>0.008985739704451273</v>
      </c>
      <c r="G102" s="147">
        <f>SR_HS2!F79</f>
        <v>0.169874</v>
      </c>
      <c r="H102" s="109">
        <f t="shared" si="9"/>
        <v>0.00417725679424354</v>
      </c>
      <c r="I102" s="169">
        <f t="shared" si="10"/>
        <v>-0.18655600000000003</v>
      </c>
      <c r="J102" s="138">
        <f t="shared" si="11"/>
        <v>0.023635000000000017</v>
      </c>
      <c r="K102" s="115">
        <f>SR_HS2!G79</f>
        <v>107.10196968103487</v>
      </c>
      <c r="L102" s="55">
        <f>SR_HS2!H79</f>
        <v>363.9117395029991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SR_HS2!A48</f>
        <v>36</v>
      </c>
      <c r="B103" s="68" t="str">
        <f>SR_HS2!B48</f>
        <v>  Výbušniny; pyrotechnické výrobky; zápalky; pyroforické zliatiny </v>
      </c>
      <c r="C103" s="141">
        <f>SR_HS2!C48</f>
        <v>0.230852</v>
      </c>
      <c r="D103" s="164">
        <f>SR_HS2!D48</f>
        <v>0.028609</v>
      </c>
      <c r="E103" s="152">
        <f>SR_HS2!E48</f>
        <v>0.501716</v>
      </c>
      <c r="F103" s="105">
        <f t="shared" si="8"/>
        <v>0.012648456587712806</v>
      </c>
      <c r="G103" s="142">
        <f>SR_HS2!F48</f>
        <v>0.025746</v>
      </c>
      <c r="H103" s="110">
        <f t="shared" si="9"/>
        <v>0.0006331024961123785</v>
      </c>
      <c r="I103" s="166">
        <f t="shared" si="10"/>
        <v>-0.47597000000000006</v>
      </c>
      <c r="J103" s="136">
        <f t="shared" si="11"/>
        <v>0.27086400000000005</v>
      </c>
      <c r="K103" s="116">
        <f>SR_HS2!G48</f>
        <v>217.33231680903785</v>
      </c>
      <c r="L103" s="47">
        <f>SR_HS2!H48</f>
        <v>89.9926596525569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SR_HS2!A26</f>
        <v>14</v>
      </c>
      <c r="B104" s="58" t="str">
        <f>SR_HS2!B26</f>
        <v>  Rastlinné pletacie materiály a iné výrobky rastlinného pôvodu</v>
      </c>
      <c r="C104" s="143">
        <f>SR_HS2!C26</f>
        <v>0.063691</v>
      </c>
      <c r="D104" s="161">
        <f>SR_HS2!D26</f>
        <v>0.060769</v>
      </c>
      <c r="E104" s="154">
        <f>SR_HS2!E26</f>
        <v>0.031907</v>
      </c>
      <c r="F104" s="103">
        <f t="shared" si="8"/>
        <v>0.000804387949246491</v>
      </c>
      <c r="G104" s="144">
        <f>SR_HS2!F26</f>
        <v>0.081535</v>
      </c>
      <c r="H104" s="108">
        <f t="shared" si="9"/>
        <v>0.0020049721129698894</v>
      </c>
      <c r="I104" s="167">
        <f t="shared" si="10"/>
        <v>0.049628</v>
      </c>
      <c r="J104" s="137">
        <f t="shared" si="11"/>
        <v>-0.031784</v>
      </c>
      <c r="K104" s="114">
        <f>SR_HS2!G26</f>
        <v>50.09655995352561</v>
      </c>
      <c r="L104" s="51">
        <f>SR_HS2!H26</f>
        <v>134.17202850137406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0.479083</v>
      </c>
      <c r="D105" s="161">
        <f>SR_HS2!D25</f>
        <v>0.030454</v>
      </c>
      <c r="E105" s="154">
        <f>SR_HS2!E25</f>
        <v>0.383581</v>
      </c>
      <c r="F105" s="103">
        <f t="shared" si="8"/>
        <v>0.00967022703356374</v>
      </c>
      <c r="G105" s="144">
        <f>SR_HS2!F25</f>
        <v>0.052619</v>
      </c>
      <c r="H105" s="108">
        <f t="shared" si="9"/>
        <v>0.0012939182880034664</v>
      </c>
      <c r="I105" s="167">
        <f t="shared" si="10"/>
        <v>-0.330962</v>
      </c>
      <c r="J105" s="137">
        <f t="shared" si="11"/>
        <v>-0.09550199999999998</v>
      </c>
      <c r="K105" s="114">
        <f>SR_HS2!G25</f>
        <v>80.06566711822379</v>
      </c>
      <c r="L105" s="51">
        <f>SR_HS2!H25</f>
        <v>172.78190057135353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SR_HS2!A108</f>
        <v>97</v>
      </c>
      <c r="B106" s="58" t="str">
        <f>SR_HS2!B108</f>
        <v>  Umelecké diela, zberateľské predmety a starožitnosti</v>
      </c>
      <c r="C106" s="143">
        <f>SR_HS2!C108</f>
        <v>0.040978</v>
      </c>
      <c r="D106" s="161">
        <f>SR_HS2!D108</f>
        <v>0.001718</v>
      </c>
      <c r="E106" s="154">
        <f>SR_HS2!E108</f>
        <v>0.028792</v>
      </c>
      <c r="F106" s="103">
        <f t="shared" si="8"/>
        <v>0.0007258575809291055</v>
      </c>
      <c r="G106" s="144">
        <f>SR_HS2!F108</f>
        <v>0.022616</v>
      </c>
      <c r="H106" s="108">
        <f t="shared" si="9"/>
        <v>0.0005561347802407189</v>
      </c>
      <c r="I106" s="167">
        <f t="shared" si="10"/>
        <v>-0.006176000000000001</v>
      </c>
      <c r="J106" s="137">
        <f t="shared" si="11"/>
        <v>-0.012185999999999999</v>
      </c>
      <c r="K106" s="114">
        <f>SR_HS2!G108</f>
        <v>70.26209185416565</v>
      </c>
      <c r="L106" s="51">
        <f>SR_HS2!H108</f>
        <v>1316.4144353899883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>
        <f>SR_HS2!A109</f>
        <v>98</v>
      </c>
      <c r="B107" s="58" t="str">
        <f>SR_HS2!B109</f>
        <v>  Priemyselné zariadenia</v>
      </c>
      <c r="C107" s="143">
        <f>SR_HS2!C109</f>
        <v>0</v>
      </c>
      <c r="D107" s="161">
        <f>SR_HS2!D109</f>
        <v>0</v>
      </c>
      <c r="E107" s="154">
        <f>SR_HS2!E109</f>
        <v>0</v>
      </c>
      <c r="F107" s="103">
        <f t="shared" si="8"/>
        <v>0</v>
      </c>
      <c r="G107" s="144">
        <f>SR_HS2!F109</f>
        <v>0</v>
      </c>
      <c r="H107" s="108">
        <f t="shared" si="9"/>
        <v>0</v>
      </c>
      <c r="I107" s="167">
        <f t="shared" si="10"/>
        <v>0</v>
      </c>
      <c r="J107" s="137">
        <f t="shared" si="11"/>
        <v>0</v>
      </c>
      <c r="K107" s="114">
        <f>SR_HS2!G109</f>
        <v>0</v>
      </c>
      <c r="L107" s="51">
        <f>SR_HS2!H109</f>
        <v>0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SR_HS2!A62</f>
        <v>50</v>
      </c>
      <c r="B108" s="58" t="str">
        <f>SR_HS2!B62</f>
        <v>  Hodváb</v>
      </c>
      <c r="C108" s="143">
        <f>SR_HS2!C62</f>
        <v>0.259069</v>
      </c>
      <c r="D108" s="161">
        <f>SR_HS2!D62</f>
        <v>0.080977</v>
      </c>
      <c r="E108" s="154">
        <f>SR_HS2!E62</f>
        <v>0.135369</v>
      </c>
      <c r="F108" s="103">
        <f t="shared" si="8"/>
        <v>0.0034127054345926672</v>
      </c>
      <c r="G108" s="144">
        <f>SR_HS2!F62</f>
        <v>0</v>
      </c>
      <c r="H108" s="108">
        <f t="shared" si="9"/>
        <v>0</v>
      </c>
      <c r="I108" s="167">
        <f t="shared" si="10"/>
        <v>-0.135369</v>
      </c>
      <c r="J108" s="137">
        <f t="shared" si="11"/>
        <v>-0.1237</v>
      </c>
      <c r="K108" s="114">
        <f>SR_HS2!G62</f>
        <v>52.25210272166875</v>
      </c>
      <c r="L108" s="51">
        <f>SR_HS2!H62</f>
        <v>0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SR_HS2!A57</f>
        <v>45</v>
      </c>
      <c r="B109" s="58" t="str">
        <f>SR_HS2!B57</f>
        <v>  Korok a výrobky z korku</v>
      </c>
      <c r="C109" s="143">
        <f>SR_HS2!C57</f>
        <v>0.164341</v>
      </c>
      <c r="D109" s="161">
        <f>SR_HS2!D57</f>
        <v>0.012205</v>
      </c>
      <c r="E109" s="154">
        <f>SR_HS2!E57</f>
        <v>0.205817</v>
      </c>
      <c r="F109" s="103">
        <f t="shared" si="8"/>
        <v>0.005188727067730123</v>
      </c>
      <c r="G109" s="144">
        <f>SR_HS2!F57</f>
        <v>0.023102</v>
      </c>
      <c r="H109" s="108">
        <f t="shared" si="9"/>
        <v>0.0005680856779767019</v>
      </c>
      <c r="I109" s="167">
        <f t="shared" si="10"/>
        <v>-0.182715</v>
      </c>
      <c r="J109" s="137">
        <f t="shared" si="11"/>
        <v>0.04147600000000001</v>
      </c>
      <c r="K109" s="114">
        <f>SR_HS2!G57</f>
        <v>125.23776781204934</v>
      </c>
      <c r="L109" s="51">
        <f>SR_HS2!H57</f>
        <v>189.28308070462924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 t="str">
        <f>SR_HS2!A55</f>
        <v>43</v>
      </c>
      <c r="B110" s="58" t="str">
        <f>SR_HS2!B55</f>
        <v>  Kožušiny a umelé kožušiny; výrobky z nich</v>
      </c>
      <c r="C110" s="143">
        <f>SR_HS2!C55</f>
        <v>0.054404</v>
      </c>
      <c r="D110" s="161">
        <f>SR_HS2!D55</f>
        <v>0.001181</v>
      </c>
      <c r="E110" s="154">
        <f>SR_HS2!E55</f>
        <v>0.091266</v>
      </c>
      <c r="F110" s="103">
        <f>E110/$E$11*100</f>
        <v>0.0023008515553304995</v>
      </c>
      <c r="G110" s="144">
        <f>SR_HS2!F55</f>
        <v>0.003719</v>
      </c>
      <c r="H110" s="108">
        <f>G110/$G$11*100</f>
        <v>9.145141703728485E-05</v>
      </c>
      <c r="I110" s="167">
        <f t="shared" si="10"/>
        <v>-0.087547</v>
      </c>
      <c r="J110" s="137">
        <f t="shared" si="11"/>
        <v>0.036862</v>
      </c>
      <c r="K110" s="114">
        <f>SR_HS2!G55</f>
        <v>167.75604734945958</v>
      </c>
      <c r="L110" s="51">
        <f>SR_HS2!H55</f>
        <v>314.9026248941575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SR_HS2!A65</f>
        <v>53</v>
      </c>
      <c r="B111" s="60" t="str">
        <f>SR_HS2!B65</f>
        <v>  Ostatné rastlinné textilné vlákna; papierová priadza a tkaniny z nej</v>
      </c>
      <c r="C111" s="148">
        <f>SR_HS2!C65</f>
        <v>0.282954</v>
      </c>
      <c r="D111" s="165">
        <f>SR_HS2!D65</f>
        <v>0.026292</v>
      </c>
      <c r="E111" s="158">
        <f>SR_HS2!E65</f>
        <v>0.35903</v>
      </c>
      <c r="F111" s="106">
        <f>E111/$E$11*100</f>
        <v>0.0090512867213454</v>
      </c>
      <c r="G111" s="149">
        <f>SR_HS2!F65</f>
        <v>0.002145</v>
      </c>
      <c r="H111" s="111">
        <f>G111/$G$11*100</f>
        <v>5.274624618041839E-05</v>
      </c>
      <c r="I111" s="170">
        <f t="shared" si="10"/>
        <v>-0.356885</v>
      </c>
      <c r="J111" s="138">
        <f t="shared" si="11"/>
        <v>0.07607600000000003</v>
      </c>
      <c r="K111" s="117">
        <f>SR_HS2!G65</f>
        <v>126.88634901786158</v>
      </c>
      <c r="L111" s="62">
        <f>SR_HS2!H65</f>
        <v>8.158375171154725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222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2010-08-10T09:36:38Z</cp:lastPrinted>
  <dcterms:created xsi:type="dcterms:W3CDTF">2004-12-14T07:34:50Z</dcterms:created>
  <dcterms:modified xsi:type="dcterms:W3CDTF">2011-04-11T07:01:34Z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