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5370" windowWidth="15180" windowHeight="8580" activeTab="0"/>
  </bookViews>
  <sheets>
    <sheet name="SR_HS2" sheetId="1" r:id="rId1"/>
    <sheet name="SR_HS2-usp" sheetId="2" r:id="rId2"/>
  </sheets>
  <definedNames>
    <definedName name="Data">'SR_HS2-usp'!$A$13:$L$111</definedName>
    <definedName name="Dec">#REF!</definedName>
    <definedName name="_xlnm.Print_Titles" localSheetId="0">'SR_HS2'!$6:$10</definedName>
    <definedName name="_xlnm.Print_Titles" localSheetId="1">'SR_HS2-usp'!$6:$10</definedName>
  </definedNames>
  <calcPr fullCalcOnLoad="1"/>
</workbook>
</file>

<file path=xl/sharedStrings.xml><?xml version="1.0" encoding="utf-8"?>
<sst xmlns="http://schemas.openxmlformats.org/spreadsheetml/2006/main" count="248" uniqueCount="229">
  <si>
    <t>Ministerstvo hospodárstva SR</t>
  </si>
  <si>
    <t>Odbor obchodnej politiky</t>
  </si>
  <si>
    <t>Komoditná štruktúra - Kapitoly colného sadzobníka</t>
  </si>
  <si>
    <t>Kód</t>
  </si>
  <si>
    <t xml:space="preserve">  Kapitoly colného sadzobníka</t>
  </si>
  <si>
    <t xml:space="preserve">HS </t>
  </si>
  <si>
    <t>Dovoz</t>
  </si>
  <si>
    <t>Vývoz</t>
  </si>
  <si>
    <t>SPOLU</t>
  </si>
  <si>
    <t>v tom:</t>
  </si>
  <si>
    <t>01</t>
  </si>
  <si>
    <t xml:space="preserve">  Živé zvieratá</t>
  </si>
  <si>
    <t>02</t>
  </si>
  <si>
    <t xml:space="preserve">  Mäso a jedlé droby</t>
  </si>
  <si>
    <t>03</t>
  </si>
  <si>
    <t xml:space="preserve">  Ryby, kôrovce, mäkkýše a ostatné vodné bezstavovce</t>
  </si>
  <si>
    <t>04</t>
  </si>
  <si>
    <t xml:space="preserve">  Mlieko, vajcia, med, jedlé výrobky živočíšneho pôvodu</t>
  </si>
  <si>
    <t>05</t>
  </si>
  <si>
    <t xml:space="preserve">  Výrobky živočíšneho pôvodu inde neuvedené ani nezahrnuté</t>
  </si>
  <si>
    <t>06</t>
  </si>
  <si>
    <t xml:space="preserve">  Živé stromy a ostatné rastliny; cibuľky, korene; rezané kvety</t>
  </si>
  <si>
    <t>07</t>
  </si>
  <si>
    <t xml:space="preserve">  Zelenina, jedlé rastliny, korene a hľuzy</t>
  </si>
  <si>
    <t>08</t>
  </si>
  <si>
    <t xml:space="preserve">  Jedlé ovocie a orechy; šupy citrusových plodov a melónov</t>
  </si>
  <si>
    <t>09</t>
  </si>
  <si>
    <t xml:space="preserve">  Káva, čaj, maté a koreniny</t>
  </si>
  <si>
    <t>10</t>
  </si>
  <si>
    <t xml:space="preserve">  Obilniny</t>
  </si>
  <si>
    <t>11</t>
  </si>
  <si>
    <t xml:space="preserve">  Mlynské výrobky; slad; škroby; inulín; pšeničný lepok</t>
  </si>
  <si>
    <t>12</t>
  </si>
  <si>
    <t xml:space="preserve">  Olejnaté semená a plody; priemyselné a liečivé rastliny; slama</t>
  </si>
  <si>
    <t>13</t>
  </si>
  <si>
    <t xml:space="preserve">  Šelak, gumy, živice a iné rastlinné šťavy a výťažky</t>
  </si>
  <si>
    <t>14</t>
  </si>
  <si>
    <t xml:space="preserve">  Rastlinné pletacie materiály a iné výrobky rastlinného pôvodu</t>
  </si>
  <si>
    <t>15</t>
  </si>
  <si>
    <t xml:space="preserve">  Živočíšne a rastlinné tuky a oleje; upravené jedlé tuky; vosky</t>
  </si>
  <si>
    <t>16</t>
  </si>
  <si>
    <t xml:space="preserve">  Prípravky z mäsa, rýb, kôrovcov a z vodných bezstavovcov</t>
  </si>
  <si>
    <t>17</t>
  </si>
  <si>
    <t xml:space="preserve">  Cukor a cukrovinky</t>
  </si>
  <si>
    <t>18</t>
  </si>
  <si>
    <t xml:space="preserve">  Kakao a kakaové prípravky</t>
  </si>
  <si>
    <t>19</t>
  </si>
  <si>
    <t xml:space="preserve">  Prípravky z obilia, múky, škrobu alebo z mlieka; cukrárske výrobky</t>
  </si>
  <si>
    <t>20</t>
  </si>
  <si>
    <t xml:space="preserve">  Prípravky zo zeleniny, ovocia, orechov alebo z iných častí rastlín</t>
  </si>
  <si>
    <t>21</t>
  </si>
  <si>
    <t xml:space="preserve">  Rôzne jedlé prípravky</t>
  </si>
  <si>
    <t>22</t>
  </si>
  <si>
    <t xml:space="preserve">  Nápoje, liehoviny a ocot</t>
  </si>
  <si>
    <t>23</t>
  </si>
  <si>
    <t xml:space="preserve">  Zvyšky a odpady v potravinárskom priemysle; pripravené krmivo</t>
  </si>
  <si>
    <t>24</t>
  </si>
  <si>
    <t xml:space="preserve">  Tabak a vyrobené tabakové náhradky</t>
  </si>
  <si>
    <t>25</t>
  </si>
  <si>
    <t xml:space="preserve">  Soľ; síra; zeminy a kamene; sadra; vápno a cement</t>
  </si>
  <si>
    <t>26</t>
  </si>
  <si>
    <t xml:space="preserve">  Rudy kovov, trosky a popoly</t>
  </si>
  <si>
    <t>27</t>
  </si>
  <si>
    <t xml:space="preserve">  Nerastné palivá, minerálne oleje; bitúmenové látky; minerálne  vosky</t>
  </si>
  <si>
    <t>28</t>
  </si>
  <si>
    <t xml:space="preserve">  Anorganické chemikálie</t>
  </si>
  <si>
    <t>29</t>
  </si>
  <si>
    <t xml:space="preserve">  Výrobky organickej chémie</t>
  </si>
  <si>
    <t>30</t>
  </si>
  <si>
    <t xml:space="preserve">  Farmaceutické výrobky</t>
  </si>
  <si>
    <t>31</t>
  </si>
  <si>
    <t xml:space="preserve">  Hnojivá</t>
  </si>
  <si>
    <t>32</t>
  </si>
  <si>
    <t xml:space="preserve">  Farbiarske výťažky; taníny; farbivá, pigmenty; laky; tmely</t>
  </si>
  <si>
    <t>33</t>
  </si>
  <si>
    <t xml:space="preserve">  Silice a rezinoidy; voňavkárske, kozmetické a toaletné prípravky</t>
  </si>
  <si>
    <t>34</t>
  </si>
  <si>
    <t xml:space="preserve">  Mydlo, pracie, čistiace prípravky, vosky, sviečky; modelovacie pasty</t>
  </si>
  <si>
    <t>35</t>
  </si>
  <si>
    <t xml:space="preserve">  Albumidoidné látky; modifikované škroby; gleje; enzýmy</t>
  </si>
  <si>
    <t>36</t>
  </si>
  <si>
    <t xml:space="preserve">  Výbušniny; pyrotechnické výrobky; zápalky; pyroforické zliatiny </t>
  </si>
  <si>
    <t>37</t>
  </si>
  <si>
    <t xml:space="preserve">  Fotografický alebo kinematografický tovar</t>
  </si>
  <si>
    <t>38</t>
  </si>
  <si>
    <t xml:space="preserve">  Rôzne chemické výrobky</t>
  </si>
  <si>
    <t>39</t>
  </si>
  <si>
    <t xml:space="preserve">  Plasty a výrobky z nich</t>
  </si>
  <si>
    <t>40</t>
  </si>
  <si>
    <t xml:space="preserve">  Kaučuk a výrobky z neho</t>
  </si>
  <si>
    <t>41</t>
  </si>
  <si>
    <t xml:space="preserve">  Surové kože a kožky (iné ako kožušiny) a usne</t>
  </si>
  <si>
    <t>42</t>
  </si>
  <si>
    <t xml:space="preserve">  Kožené výrobky; sedlárske výrobky; cestovné potreby, kabelky</t>
  </si>
  <si>
    <t>43</t>
  </si>
  <si>
    <t xml:space="preserve">  Kožušiny a umelé kožušiny; výrobky z nich</t>
  </si>
  <si>
    <t>44</t>
  </si>
  <si>
    <t xml:space="preserve">  Drevo a výrobky z dreva; drevené uhlie</t>
  </si>
  <si>
    <t>45</t>
  </si>
  <si>
    <t xml:space="preserve">  Korok a výrobky z korku</t>
  </si>
  <si>
    <t>46</t>
  </si>
  <si>
    <t xml:space="preserve">  Výrobky zo slamy, z esparta; košíkársky tovar a práce z prútia</t>
  </si>
  <si>
    <t>47</t>
  </si>
  <si>
    <t xml:space="preserve">  Vláknina z dreva alebo iných celulózových vláknin; zberový papier</t>
  </si>
  <si>
    <t>48</t>
  </si>
  <si>
    <t xml:space="preserve">  Papier, lepenka; výrobky z nich alebo z papierenských vláknin</t>
  </si>
  <si>
    <t>49</t>
  </si>
  <si>
    <t xml:space="preserve">  Knihy, noviny, obrazy a iné polygrafické výrobky; strojopisy a plány</t>
  </si>
  <si>
    <t>50</t>
  </si>
  <si>
    <t xml:space="preserve">  Hodváb</t>
  </si>
  <si>
    <t>51</t>
  </si>
  <si>
    <t xml:space="preserve">  Vlna, jemné alebo hrubé chlpy zvierat; priadza a tkaniny z vlásia</t>
  </si>
  <si>
    <t>52</t>
  </si>
  <si>
    <t xml:space="preserve">  Bavlna</t>
  </si>
  <si>
    <t>53</t>
  </si>
  <si>
    <t xml:space="preserve">  Ostatné rastlinné textilné vlákna; papierová priadza a tkaniny z nej</t>
  </si>
  <si>
    <t>54</t>
  </si>
  <si>
    <t xml:space="preserve">  Umelo vyrobené vlákna</t>
  </si>
  <si>
    <t>55</t>
  </si>
  <si>
    <t xml:space="preserve">  Umelo vyrobené strižné vlákna</t>
  </si>
  <si>
    <t>56</t>
  </si>
  <si>
    <t xml:space="preserve">  Vata, plsť a netkané textílie; špeciálne priadze; motúzy, šnúry, laná</t>
  </si>
  <si>
    <t>57</t>
  </si>
  <si>
    <t xml:space="preserve">  Koberce a ostatné textilné podlahové krytiny</t>
  </si>
  <si>
    <t>58</t>
  </si>
  <si>
    <t xml:space="preserve">  Špeciálne tkaniny; všívané textílie; čipky, tapisérie; výšivky</t>
  </si>
  <si>
    <t>59</t>
  </si>
  <si>
    <t xml:space="preserve">  Impregnované, vrstvené textílie; textil. výrobky na priemysel. použitie</t>
  </si>
  <si>
    <t>60</t>
  </si>
  <si>
    <t xml:space="preserve">  Pletené alebo háčkované textílie</t>
  </si>
  <si>
    <t>61</t>
  </si>
  <si>
    <t xml:space="preserve">  Odevy a odevné doplnky, pletené alebo háčkované</t>
  </si>
  <si>
    <t>62</t>
  </si>
  <si>
    <t xml:space="preserve">  Odevy a odevné doplnky iné ako pletené alebo háčkované</t>
  </si>
  <si>
    <t>63</t>
  </si>
  <si>
    <t xml:space="preserve">  Celkom dohotovené textilné výrobky; súpravy; obnosené odevy</t>
  </si>
  <si>
    <t>64</t>
  </si>
  <si>
    <t xml:space="preserve">  Obuv, gamaše a podobné predmety; časti týchto predmetov</t>
  </si>
  <si>
    <t>65</t>
  </si>
  <si>
    <t xml:space="preserve">  Pokrývky hlavy a ich časti</t>
  </si>
  <si>
    <t>66</t>
  </si>
  <si>
    <t xml:space="preserve">  Dáždniky, slnečníky, palice, biče a ich časti</t>
  </si>
  <si>
    <t>67</t>
  </si>
  <si>
    <t xml:space="preserve">  Upravené perie a páperie; umelé kvetiny; predmety z ľud. vlasov</t>
  </si>
  <si>
    <t>68</t>
  </si>
  <si>
    <t xml:space="preserve">  Predmety z kameňa, sadry, cementu, azbestu, sľudy</t>
  </si>
  <si>
    <t>69</t>
  </si>
  <si>
    <t xml:space="preserve">  Keramické výrobky</t>
  </si>
  <si>
    <t>70</t>
  </si>
  <si>
    <t xml:space="preserve">  Sklo a sklenený tovar</t>
  </si>
  <si>
    <t>71</t>
  </si>
  <si>
    <t xml:space="preserve">  Perly, drahokamy, drahé kovy; bižutéria; mince</t>
  </si>
  <si>
    <t>72</t>
  </si>
  <si>
    <t xml:space="preserve">  Železo a oceľ</t>
  </si>
  <si>
    <t>73</t>
  </si>
  <si>
    <t xml:space="preserve">  Predmety zo železa alebo z ocele</t>
  </si>
  <si>
    <t>74</t>
  </si>
  <si>
    <t xml:space="preserve">  Meď a predmety z medi</t>
  </si>
  <si>
    <t>75</t>
  </si>
  <si>
    <t xml:space="preserve">  Nikel a predmety z niklu</t>
  </si>
  <si>
    <t>76</t>
  </si>
  <si>
    <t xml:space="preserve">  Hliník a predmety z hliníka</t>
  </si>
  <si>
    <t>78</t>
  </si>
  <si>
    <t xml:space="preserve">  Olovo a predmety z olova</t>
  </si>
  <si>
    <t>79</t>
  </si>
  <si>
    <t xml:space="preserve">  Zinok a predmety zo zinku</t>
  </si>
  <si>
    <t>80</t>
  </si>
  <si>
    <t xml:space="preserve">  Cín a predmety z cínu</t>
  </si>
  <si>
    <t>81</t>
  </si>
  <si>
    <t xml:space="preserve">  Ostatné základné kovy; cermenty; predmety z nich</t>
  </si>
  <si>
    <t>82</t>
  </si>
  <si>
    <t xml:space="preserve">  Nástroje, náradie, nožiarsky tovar, lyžice a vidličky</t>
  </si>
  <si>
    <t>83</t>
  </si>
  <si>
    <t xml:space="preserve">  Rôzne predmety zo základných kovov</t>
  </si>
  <si>
    <t>84</t>
  </si>
  <si>
    <t xml:space="preserve">  Jadrové reaktory, kotly, stroje, prístroje, zariadenia; ich časti, súčasti</t>
  </si>
  <si>
    <t>85</t>
  </si>
  <si>
    <t xml:space="preserve">  Elektrické stroje, prístroje a zariadenia a ich časti a súčasti</t>
  </si>
  <si>
    <t>86</t>
  </si>
  <si>
    <t xml:space="preserve">  Lokomotívy; vozový park a jeho časti; zvrškový upevňovací materiál </t>
  </si>
  <si>
    <t>87</t>
  </si>
  <si>
    <t xml:space="preserve">  Vozidlá, iné ako koľajové, ich časti a príslušenstvo</t>
  </si>
  <si>
    <t>88</t>
  </si>
  <si>
    <t xml:space="preserve">  Lietadlá, kozmické lode a ich časti a súčasti</t>
  </si>
  <si>
    <t>89</t>
  </si>
  <si>
    <t xml:space="preserve">  Lode, člny a plávajúce konštrukcie</t>
  </si>
  <si>
    <t>90</t>
  </si>
  <si>
    <t xml:space="preserve">  Prístroje optické, fotografické, meracie, kontrolné presné, lekárske</t>
  </si>
  <si>
    <t>91</t>
  </si>
  <si>
    <t xml:space="preserve">  Hodiny a hodinky a ich časti</t>
  </si>
  <si>
    <t>92</t>
  </si>
  <si>
    <t xml:space="preserve">  Hudobné nástroje; časti, súčasti a príslušenstvo týchto nástrojov</t>
  </si>
  <si>
    <t>93</t>
  </si>
  <si>
    <t xml:space="preserve">  Zbrane a strelivo; ich časti, súčasti a príslušenstvo</t>
  </si>
  <si>
    <t>94</t>
  </si>
  <si>
    <t xml:space="preserve">  Nábytok; posteľoviny; svietidlá; svetelné reklamy; montované stavby</t>
  </si>
  <si>
    <t>95</t>
  </si>
  <si>
    <t xml:space="preserve">  Hračky, hry a športové potreby; ich časti, súčasti a príslušenstvo</t>
  </si>
  <si>
    <t>96</t>
  </si>
  <si>
    <t xml:space="preserve">  Rôzne výrobky</t>
  </si>
  <si>
    <t>97</t>
  </si>
  <si>
    <t xml:space="preserve">  Umelecké diela, zberateľské predmety a starožitnosti</t>
  </si>
  <si>
    <t xml:space="preserve">  Nešpecifikované tovary z dôvodu zjednodušenia</t>
  </si>
  <si>
    <t>Zdroj údajov:   ŠÚ SR</t>
  </si>
  <si>
    <t xml:space="preserve">  Priemyselné zariadenia</t>
  </si>
  <si>
    <t>HS</t>
  </si>
  <si>
    <t>Nazov</t>
  </si>
  <si>
    <t>Imp_ind</t>
  </si>
  <si>
    <t>Exp_ind</t>
  </si>
  <si>
    <t>Bilancia</t>
  </si>
  <si>
    <t>Štr.v %</t>
  </si>
  <si>
    <t>Im_Rozd</t>
  </si>
  <si>
    <t>Imp-07</t>
  </si>
  <si>
    <t>Exp-07</t>
  </si>
  <si>
    <t xml:space="preserve">  Index 2008/07</t>
  </si>
  <si>
    <t>2008</t>
  </si>
  <si>
    <t>Imp-08</t>
  </si>
  <si>
    <t>Im_08-%</t>
  </si>
  <si>
    <t>Exp-08</t>
  </si>
  <si>
    <t>Ex_08-%</t>
  </si>
  <si>
    <t>Bil-08</t>
  </si>
  <si>
    <t>Údaje v mil. EUR</t>
  </si>
  <si>
    <t xml:space="preserve">  Index 2009/08</t>
  </si>
  <si>
    <t>Poznámka:  V tabuľke sú uvedené predbežné údaje za rok 2008 a 2009.</t>
  </si>
  <si>
    <t>Komoditná štruktúra - usporiadaná podľa vývozu 2009</t>
  </si>
  <si>
    <t>Poznámka:  V tabuľke sú uvedené predbežné údaje za rok 2009 a 2008.</t>
  </si>
  <si>
    <t>Zahraničný obchod SR   -   január až november 2009  (a rovnaké obdobie roku 2008)</t>
  </si>
  <si>
    <t>jan. - nov. 2008</t>
  </si>
  <si>
    <t>jan. - nov. 2009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</si>
</sst>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0.0"/>
    <numFmt numFmtId="166" formatCode="#\ ##0;\-#\ ##0"/>
    <numFmt numFmtId="167" formatCode="0.0_)"/>
    <numFmt numFmtId="168" formatCode="#,##0_)"/>
    <numFmt numFmtId="169" formatCode="#,##0.0"/>
    <numFmt numFmtId="170" formatCode="#,##0,,"/>
    <numFmt numFmtId="171" formatCode="#,##0,"/>
    <numFmt numFmtId="172" formatCode="0.0%"/>
    <numFmt numFmtId="173" formatCode="#,##0.#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1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color indexed="8"/>
      <name val="Times New Roman CE"/>
      <family val="1"/>
    </font>
    <font>
      <b/>
      <sz val="10"/>
      <color indexed="8"/>
      <name val="Arial CE"/>
      <family val="2"/>
    </font>
    <font>
      <sz val="10"/>
      <color indexed="8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7"/>
      <name val="Arial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b/>
      <sz val="10"/>
      <color indexed="10"/>
      <name val="Arial CE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34" fillId="0" borderId="7" applyNumberFormat="0" applyFill="0" applyAlignment="0" applyProtection="0"/>
    <xf numFmtId="0" fontId="28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7" borderId="8" applyNumberFormat="0" applyAlignment="0" applyProtection="0"/>
    <xf numFmtId="0" fontId="33" fillId="19" borderId="8" applyNumberFormat="0" applyAlignment="0" applyProtection="0"/>
    <xf numFmtId="0" fontId="32" fillId="19" borderId="9" applyNumberFormat="0" applyAlignment="0" applyProtection="0"/>
    <xf numFmtId="0" fontId="3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</cellStyleXfs>
  <cellXfs count="213">
    <xf numFmtId="0" fontId="0" fillId="0" borderId="0" xfId="0" applyAlignment="1">
      <alignment/>
    </xf>
    <xf numFmtId="164" fontId="1" fillId="24" borderId="0" xfId="0" applyNumberFormat="1" applyFont="1" applyFill="1" applyAlignment="1">
      <alignment horizontal="left"/>
    </xf>
    <xf numFmtId="1" fontId="2" fillId="24" borderId="0" xfId="0" applyNumberFormat="1" applyFont="1" applyFill="1" applyAlignment="1">
      <alignment horizontal="left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 horizontal="right"/>
    </xf>
    <xf numFmtId="165" fontId="4" fillId="24" borderId="0" xfId="0" applyNumberFormat="1" applyFont="1" applyFill="1" applyAlignment="1">
      <alignment horizontal="right"/>
    </xf>
    <xf numFmtId="165" fontId="3" fillId="24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6" fontId="6" fillId="24" borderId="0" xfId="0" applyNumberFormat="1" applyFont="1" applyFill="1" applyBorder="1" applyAlignment="1">
      <alignment horizontal="left" vertical="center"/>
    </xf>
    <xf numFmtId="0" fontId="5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165" fontId="7" fillId="24" borderId="0" xfId="0" applyNumberFormat="1" applyFont="1" applyFill="1" applyBorder="1" applyAlignment="1">
      <alignment horizontal="right"/>
    </xf>
    <xf numFmtId="165" fontId="5" fillId="24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8" fillId="24" borderId="0" xfId="0" applyFont="1" applyFill="1" applyAlignment="1">
      <alignment/>
    </xf>
    <xf numFmtId="1" fontId="1" fillId="24" borderId="0" xfId="0" applyNumberFormat="1" applyFont="1" applyFill="1" applyAlignment="1">
      <alignment/>
    </xf>
    <xf numFmtId="3" fontId="8" fillId="24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2" fillId="24" borderId="0" xfId="0" applyNumberFormat="1" applyFont="1" applyFill="1" applyAlignment="1">
      <alignment horizontal="center"/>
    </xf>
    <xf numFmtId="167" fontId="5" fillId="24" borderId="0" xfId="0" applyNumberFormat="1" applyFont="1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>
      <alignment horizontal="right"/>
    </xf>
    <xf numFmtId="0" fontId="9" fillId="24" borderId="1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0" fontId="9" fillId="24" borderId="12" xfId="0" applyFont="1" applyFill="1" applyBorder="1" applyAlignment="1">
      <alignment/>
    </xf>
    <xf numFmtId="0" fontId="9" fillId="24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11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/>
    </xf>
    <xf numFmtId="1" fontId="11" fillId="0" borderId="18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/>
    </xf>
    <xf numFmtId="1" fontId="11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/>
    </xf>
    <xf numFmtId="49" fontId="9" fillId="0" borderId="17" xfId="0" applyNumberFormat="1" applyFont="1" applyBorder="1" applyAlignment="1">
      <alignment/>
    </xf>
    <xf numFmtId="1" fontId="9" fillId="0" borderId="19" xfId="0" applyNumberFormat="1" applyFont="1" applyBorder="1" applyAlignment="1">
      <alignment horizontal="left"/>
    </xf>
    <xf numFmtId="1" fontId="11" fillId="0" borderId="22" xfId="0" applyNumberFormat="1" applyFont="1" applyBorder="1" applyAlignment="1">
      <alignment horizontal="center"/>
    </xf>
    <xf numFmtId="1" fontId="9" fillId="0" borderId="23" xfId="0" applyNumberFormat="1" applyFont="1" applyBorder="1" applyAlignment="1">
      <alignment horizontal="left"/>
    </xf>
    <xf numFmtId="1" fontId="11" fillId="0" borderId="24" xfId="0" applyNumberFormat="1" applyFont="1" applyBorder="1" applyAlignment="1">
      <alignment horizontal="center"/>
    </xf>
    <xf numFmtId="1" fontId="9" fillId="0" borderId="25" xfId="0" applyNumberFormat="1" applyFont="1" applyBorder="1" applyAlignment="1">
      <alignment horizontal="left"/>
    </xf>
    <xf numFmtId="1" fontId="9" fillId="0" borderId="21" xfId="0" applyNumberFormat="1" applyFont="1" applyBorder="1" applyAlignment="1">
      <alignment horizontal="left"/>
    </xf>
    <xf numFmtId="1" fontId="9" fillId="0" borderId="17" xfId="0" applyNumberFormat="1" applyFont="1" applyBorder="1" applyAlignment="1">
      <alignment horizontal="left"/>
    </xf>
    <xf numFmtId="169" fontId="10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1" fontId="9" fillId="0" borderId="0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center"/>
    </xf>
    <xf numFmtId="0" fontId="10" fillId="24" borderId="26" xfId="0" applyFont="1" applyFill="1" applyBorder="1" applyAlignment="1">
      <alignment/>
    </xf>
    <xf numFmtId="0" fontId="12" fillId="0" borderId="27" xfId="0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/>
    </xf>
    <xf numFmtId="0" fontId="12" fillId="24" borderId="0" xfId="0" applyFont="1" applyFill="1" applyBorder="1" applyAlignment="1">
      <alignment horizontal="left"/>
    </xf>
    <xf numFmtId="0" fontId="9" fillId="24" borderId="26" xfId="0" applyFont="1" applyFill="1" applyBorder="1" applyAlignment="1">
      <alignment/>
    </xf>
    <xf numFmtId="3" fontId="2" fillId="24" borderId="0" xfId="0" applyNumberFormat="1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3" fontId="4" fillId="24" borderId="0" xfId="0" applyNumberFormat="1" applyFont="1" applyFill="1" applyAlignment="1">
      <alignment horizontal="right"/>
    </xf>
    <xf numFmtId="3" fontId="5" fillId="24" borderId="0" xfId="0" applyNumberFormat="1" applyFont="1" applyFill="1" applyBorder="1" applyAlignment="1">
      <alignment/>
    </xf>
    <xf numFmtId="3" fontId="7" fillId="24" borderId="0" xfId="0" applyNumberFormat="1" applyFont="1" applyFill="1" applyBorder="1" applyAlignment="1">
      <alignment/>
    </xf>
    <xf numFmtId="3" fontId="12" fillId="24" borderId="0" xfId="0" applyNumberFormat="1" applyFont="1" applyFill="1" applyBorder="1" applyAlignment="1">
      <alignment horizontal="left"/>
    </xf>
    <xf numFmtId="3" fontId="7" fillId="24" borderId="0" xfId="0" applyNumberFormat="1" applyFont="1" applyFill="1" applyBorder="1" applyAlignment="1">
      <alignment horizontal="right"/>
    </xf>
    <xf numFmtId="3" fontId="1" fillId="24" borderId="27" xfId="0" applyNumberFormat="1" applyFont="1" applyFill="1" applyBorder="1" applyAlignment="1">
      <alignment horizontal="left" indent="1"/>
    </xf>
    <xf numFmtId="3" fontId="0" fillId="24" borderId="11" xfId="0" applyNumberFormat="1" applyFill="1" applyBorder="1" applyAlignment="1">
      <alignment/>
    </xf>
    <xf numFmtId="3" fontId="9" fillId="0" borderId="0" xfId="0" applyNumberFormat="1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3" fontId="20" fillId="0" borderId="27" xfId="0" applyNumberFormat="1" applyFont="1" applyFill="1" applyBorder="1" applyAlignment="1">
      <alignment horizontal="center"/>
    </xf>
    <xf numFmtId="3" fontId="21" fillId="4" borderId="28" xfId="0" applyNumberFormat="1" applyFont="1" applyFill="1" applyBorder="1" applyAlignment="1">
      <alignment horizontal="center"/>
    </xf>
    <xf numFmtId="164" fontId="22" fillId="17" borderId="15" xfId="0" applyNumberFormat="1" applyFont="1" applyFill="1" applyBorder="1" applyAlignment="1">
      <alignment horizontal="center"/>
    </xf>
    <xf numFmtId="3" fontId="0" fillId="24" borderId="29" xfId="0" applyNumberFormat="1" applyFill="1" applyBorder="1" applyAlignment="1">
      <alignment/>
    </xf>
    <xf numFmtId="3" fontId="21" fillId="4" borderId="29" xfId="0" applyNumberFormat="1" applyFont="1" applyFill="1" applyBorder="1" applyAlignment="1">
      <alignment horizontal="center"/>
    </xf>
    <xf numFmtId="3" fontId="4" fillId="24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3" fontId="12" fillId="0" borderId="28" xfId="0" applyNumberFormat="1" applyFont="1" applyFill="1" applyBorder="1" applyAlignment="1">
      <alignment horizontal="center"/>
    </xf>
    <xf numFmtId="3" fontId="0" fillId="24" borderId="30" xfId="0" applyNumberFormat="1" applyFill="1" applyBorder="1" applyAlignment="1">
      <alignment/>
    </xf>
    <xf numFmtId="3" fontId="21" fillId="24" borderId="30" xfId="0" applyNumberFormat="1" applyFont="1" applyFill="1" applyBorder="1" applyAlignment="1">
      <alignment horizontal="center"/>
    </xf>
    <xf numFmtId="3" fontId="9" fillId="24" borderId="0" xfId="0" applyNumberFormat="1" applyFont="1" applyFill="1" applyBorder="1" applyAlignment="1">
      <alignment horizontal="left"/>
    </xf>
    <xf numFmtId="3" fontId="1" fillId="24" borderId="0" xfId="0" applyNumberFormat="1" applyFont="1" applyFill="1" applyBorder="1" applyAlignment="1">
      <alignment horizontal="left"/>
    </xf>
    <xf numFmtId="3" fontId="3" fillId="24" borderId="0" xfId="0" applyNumberFormat="1" applyFont="1" applyFill="1" applyBorder="1" applyAlignment="1">
      <alignment/>
    </xf>
    <xf numFmtId="49" fontId="1" fillId="0" borderId="29" xfId="0" applyNumberFormat="1" applyFont="1" applyFill="1" applyBorder="1" applyAlignment="1">
      <alignment horizontal="center"/>
    </xf>
    <xf numFmtId="3" fontId="1" fillId="24" borderId="27" xfId="0" applyNumberFormat="1" applyFont="1" applyFill="1" applyBorder="1" applyAlignment="1">
      <alignment horizontal="left" indent="8"/>
    </xf>
    <xf numFmtId="3" fontId="9" fillId="24" borderId="0" xfId="0" applyNumberFormat="1" applyFont="1" applyFill="1" applyBorder="1" applyAlignment="1">
      <alignment horizontal="center"/>
    </xf>
    <xf numFmtId="3" fontId="11" fillId="0" borderId="14" xfId="0" applyNumberFormat="1" applyFont="1" applyBorder="1" applyAlignment="1">
      <alignment horizontal="right"/>
    </xf>
    <xf numFmtId="0" fontId="1" fillId="24" borderId="27" xfId="0" applyFont="1" applyFill="1" applyBorder="1" applyAlignment="1">
      <alignment horizontal="left" indent="2"/>
    </xf>
    <xf numFmtId="3" fontId="0" fillId="0" borderId="11" xfId="0" applyNumberFormat="1" applyFont="1" applyFill="1" applyBorder="1" applyAlignment="1">
      <alignment/>
    </xf>
    <xf numFmtId="169" fontId="18" fillId="0" borderId="27" xfId="0" applyNumberFormat="1" applyFont="1" applyFill="1" applyBorder="1" applyAlignment="1">
      <alignment/>
    </xf>
    <xf numFmtId="169" fontId="19" fillId="4" borderId="28" xfId="0" applyNumberFormat="1" applyFont="1" applyFill="1" applyBorder="1" applyAlignment="1">
      <alignment/>
    </xf>
    <xf numFmtId="169" fontId="15" fillId="0" borderId="17" xfId="0" applyNumberFormat="1" applyFont="1" applyFill="1" applyBorder="1" applyAlignment="1">
      <alignment/>
    </xf>
    <xf numFmtId="169" fontId="11" fillId="4" borderId="17" xfId="0" applyNumberFormat="1" applyFont="1" applyFill="1" applyBorder="1" applyAlignment="1">
      <alignment horizontal="right"/>
    </xf>
    <xf numFmtId="169" fontId="15" fillId="0" borderId="19" xfId="0" applyNumberFormat="1" applyFont="1" applyFill="1" applyBorder="1" applyAlignment="1">
      <alignment/>
    </xf>
    <xf numFmtId="169" fontId="11" fillId="4" borderId="19" xfId="0" applyNumberFormat="1" applyFont="1" applyFill="1" applyBorder="1" applyAlignment="1">
      <alignment horizontal="right"/>
    </xf>
    <xf numFmtId="169" fontId="11" fillId="4" borderId="25" xfId="0" applyNumberFormat="1" applyFont="1" applyFill="1" applyBorder="1" applyAlignment="1">
      <alignment horizontal="right"/>
    </xf>
    <xf numFmtId="169" fontId="15" fillId="0" borderId="21" xfId="0" applyNumberFormat="1" applyFont="1" applyFill="1" applyBorder="1" applyAlignment="1">
      <alignment/>
    </xf>
    <xf numFmtId="169" fontId="11" fillId="4" borderId="21" xfId="0" applyNumberFormat="1" applyFont="1" applyFill="1" applyBorder="1" applyAlignment="1">
      <alignment horizontal="right"/>
    </xf>
    <xf numFmtId="169" fontId="15" fillId="0" borderId="23" xfId="0" applyNumberFormat="1" applyFont="1" applyFill="1" applyBorder="1" applyAlignment="1">
      <alignment/>
    </xf>
    <xf numFmtId="169" fontId="11" fillId="4" borderId="23" xfId="0" applyNumberFormat="1" applyFont="1" applyFill="1" applyBorder="1" applyAlignment="1">
      <alignment horizontal="right"/>
    </xf>
    <xf numFmtId="169" fontId="15" fillId="0" borderId="25" xfId="0" applyNumberFormat="1" applyFont="1" applyFill="1" applyBorder="1" applyAlignment="1">
      <alignment/>
    </xf>
    <xf numFmtId="169" fontId="11" fillId="4" borderId="31" xfId="0" applyNumberFormat="1" applyFont="1" applyFill="1" applyBorder="1" applyAlignment="1">
      <alignment horizontal="right"/>
    </xf>
    <xf numFmtId="169" fontId="15" fillId="0" borderId="16" xfId="0" applyNumberFormat="1" applyFont="1" applyFill="1" applyBorder="1" applyAlignment="1">
      <alignment/>
    </xf>
    <xf numFmtId="169" fontId="11" fillId="4" borderId="32" xfId="0" applyNumberFormat="1" applyFont="1" applyFill="1" applyBorder="1" applyAlignment="1">
      <alignment horizontal="right"/>
    </xf>
    <xf numFmtId="169" fontId="15" fillId="0" borderId="18" xfId="0" applyNumberFormat="1" applyFont="1" applyFill="1" applyBorder="1" applyAlignment="1">
      <alignment/>
    </xf>
    <xf numFmtId="169" fontId="11" fillId="4" borderId="33" xfId="0" applyNumberFormat="1" applyFont="1" applyFill="1" applyBorder="1" applyAlignment="1">
      <alignment horizontal="right"/>
    </xf>
    <xf numFmtId="169" fontId="15" fillId="0" borderId="20" xfId="0" applyNumberFormat="1" applyFont="1" applyFill="1" applyBorder="1" applyAlignment="1">
      <alignment/>
    </xf>
    <xf numFmtId="169" fontId="11" fillId="4" borderId="34" xfId="0" applyNumberFormat="1" applyFont="1" applyFill="1" applyBorder="1" applyAlignment="1">
      <alignment horizontal="right"/>
    </xf>
    <xf numFmtId="169" fontId="15" fillId="0" borderId="22" xfId="0" applyNumberFormat="1" applyFont="1" applyFill="1" applyBorder="1" applyAlignment="1">
      <alignment/>
    </xf>
    <xf numFmtId="169" fontId="11" fillId="4" borderId="35" xfId="0" applyNumberFormat="1" applyFont="1" applyFill="1" applyBorder="1" applyAlignment="1">
      <alignment horizontal="right"/>
    </xf>
    <xf numFmtId="169" fontId="15" fillId="0" borderId="24" xfId="0" applyNumberFormat="1" applyFont="1" applyFill="1" applyBorder="1" applyAlignment="1">
      <alignment/>
    </xf>
    <xf numFmtId="169" fontId="11" fillId="4" borderId="32" xfId="0" applyNumberFormat="1" applyFont="1" applyFill="1" applyBorder="1" applyAlignment="1">
      <alignment/>
    </xf>
    <xf numFmtId="169" fontId="11" fillId="4" borderId="35" xfId="0" applyNumberFormat="1" applyFont="1" applyFill="1" applyBorder="1" applyAlignment="1">
      <alignment/>
    </xf>
    <xf numFmtId="169" fontId="11" fillId="4" borderId="33" xfId="0" applyNumberFormat="1" applyFont="1" applyFill="1" applyBorder="1" applyAlignment="1">
      <alignment/>
    </xf>
    <xf numFmtId="169" fontId="11" fillId="4" borderId="31" xfId="0" applyNumberFormat="1" applyFont="1" applyFill="1" applyBorder="1" applyAlignment="1">
      <alignment/>
    </xf>
    <xf numFmtId="169" fontId="11" fillId="4" borderId="34" xfId="0" applyNumberFormat="1" applyFont="1" applyFill="1" applyBorder="1" applyAlignment="1">
      <alignment/>
    </xf>
    <xf numFmtId="169" fontId="11" fillId="17" borderId="36" xfId="0" applyNumberFormat="1" applyFont="1" applyFill="1" applyBorder="1" applyAlignment="1">
      <alignment horizontal="right"/>
    </xf>
    <xf numFmtId="169" fontId="11" fillId="17" borderId="37" xfId="0" applyNumberFormat="1" applyFont="1" applyFill="1" applyBorder="1" applyAlignment="1">
      <alignment horizontal="right"/>
    </xf>
    <xf numFmtId="169" fontId="11" fillId="17" borderId="38" xfId="0" applyNumberFormat="1" applyFont="1" applyFill="1" applyBorder="1" applyAlignment="1">
      <alignment horizontal="right"/>
    </xf>
    <xf numFmtId="169" fontId="11" fillId="17" borderId="39" xfId="0" applyNumberFormat="1" applyFont="1" applyFill="1" applyBorder="1" applyAlignment="1">
      <alignment horizontal="right"/>
    </xf>
    <xf numFmtId="169" fontId="11" fillId="17" borderId="40" xfId="0" applyNumberFormat="1" applyFont="1" applyFill="1" applyBorder="1" applyAlignment="1">
      <alignment horizontal="right"/>
    </xf>
    <xf numFmtId="49" fontId="8" fillId="0" borderId="25" xfId="0" applyNumberFormat="1" applyFont="1" applyBorder="1" applyAlignment="1">
      <alignment/>
    </xf>
    <xf numFmtId="169" fontId="11" fillId="4" borderId="41" xfId="0" applyNumberFormat="1" applyFont="1" applyFill="1" applyBorder="1" applyAlignment="1">
      <alignment horizontal="right"/>
    </xf>
    <xf numFmtId="169" fontId="10" fillId="0" borderId="15" xfId="0" applyNumberFormat="1" applyFont="1" applyBorder="1" applyAlignment="1">
      <alignment horizontal="right"/>
    </xf>
    <xf numFmtId="169" fontId="9" fillId="0" borderId="0" xfId="0" applyNumberFormat="1" applyFont="1" applyBorder="1" applyAlignment="1">
      <alignment/>
    </xf>
    <xf numFmtId="169" fontId="9" fillId="0" borderId="0" xfId="0" applyNumberFormat="1" applyFont="1" applyBorder="1" applyAlignment="1">
      <alignment horizontal="right"/>
    </xf>
    <xf numFmtId="169" fontId="11" fillId="0" borderId="42" xfId="0" applyNumberFormat="1" applyFont="1" applyBorder="1" applyAlignment="1">
      <alignment horizontal="right"/>
    </xf>
    <xf numFmtId="169" fontId="11" fillId="0" borderId="43" xfId="0" applyNumberFormat="1" applyFont="1" applyBorder="1" applyAlignment="1">
      <alignment horizontal="right"/>
    </xf>
    <xf numFmtId="169" fontId="11" fillId="0" borderId="44" xfId="0" applyNumberFormat="1" applyFont="1" applyBorder="1" applyAlignment="1">
      <alignment horizontal="right"/>
    </xf>
    <xf numFmtId="169" fontId="11" fillId="0" borderId="41" xfId="0" applyNumberFormat="1" applyFont="1" applyBorder="1" applyAlignment="1">
      <alignment horizontal="right"/>
    </xf>
    <xf numFmtId="169" fontId="11" fillId="0" borderId="45" xfId="0" applyNumberFormat="1" applyFont="1" applyBorder="1" applyAlignment="1">
      <alignment horizontal="right"/>
    </xf>
    <xf numFmtId="169" fontId="17" fillId="0" borderId="28" xfId="47" applyNumberFormat="1" applyFont="1" applyFill="1" applyBorder="1" applyAlignment="1">
      <alignment horizontal="center"/>
    </xf>
    <xf numFmtId="169" fontId="19" fillId="4" borderId="29" xfId="0" applyNumberFormat="1" applyFont="1" applyFill="1" applyBorder="1" applyAlignment="1">
      <alignment/>
    </xf>
    <xf numFmtId="169" fontId="23" fillId="17" borderId="11" xfId="0" applyNumberFormat="1" applyFont="1" applyFill="1" applyBorder="1" applyAlignment="1">
      <alignment horizontal="right"/>
    </xf>
    <xf numFmtId="169" fontId="19" fillId="24" borderId="30" xfId="0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 horizontal="right"/>
    </xf>
    <xf numFmtId="169" fontId="9" fillId="24" borderId="0" xfId="0" applyNumberFormat="1" applyFont="1" applyFill="1" applyBorder="1" applyAlignment="1">
      <alignment horizontal="right"/>
    </xf>
    <xf numFmtId="169" fontId="10" fillId="24" borderId="0" xfId="0" applyNumberFormat="1" applyFont="1" applyFill="1" applyBorder="1" applyAlignment="1">
      <alignment horizontal="right"/>
    </xf>
    <xf numFmtId="169" fontId="16" fillId="0" borderId="46" xfId="0" applyNumberFormat="1" applyFont="1" applyFill="1" applyBorder="1" applyAlignment="1">
      <alignment horizontal="center"/>
    </xf>
    <xf numFmtId="169" fontId="17" fillId="4" borderId="17" xfId="0" applyNumberFormat="1" applyFont="1" applyFill="1" applyBorder="1" applyAlignment="1">
      <alignment horizontal="center"/>
    </xf>
    <xf numFmtId="169" fontId="16" fillId="0" borderId="17" xfId="0" applyNumberFormat="1" applyFont="1" applyFill="1" applyBorder="1" applyAlignment="1">
      <alignment horizontal="center"/>
    </xf>
    <xf numFmtId="169" fontId="17" fillId="0" borderId="17" xfId="0" applyNumberFormat="1" applyFont="1" applyFill="1" applyBorder="1" applyAlignment="1">
      <alignment horizontal="center"/>
    </xf>
    <xf numFmtId="169" fontId="17" fillId="4" borderId="31" xfId="0" applyNumberFormat="1" applyFont="1" applyFill="1" applyBorder="1" applyAlignment="1">
      <alignment horizontal="center"/>
    </xf>
    <xf numFmtId="169" fontId="17" fillId="0" borderId="14" xfId="0" applyNumberFormat="1" applyFont="1" applyFill="1" applyBorder="1" applyAlignment="1">
      <alignment horizontal="center"/>
    </xf>
    <xf numFmtId="169" fontId="18" fillId="24" borderId="28" xfId="0" applyNumberFormat="1" applyFont="1" applyFill="1" applyBorder="1" applyAlignment="1">
      <alignment horizontal="center"/>
    </xf>
    <xf numFmtId="169" fontId="9" fillId="24" borderId="15" xfId="0" applyNumberFormat="1" applyFont="1" applyFill="1" applyBorder="1" applyAlignment="1">
      <alignment horizontal="right"/>
    </xf>
    <xf numFmtId="169" fontId="11" fillId="0" borderId="17" xfId="0" applyNumberFormat="1" applyFont="1" applyFill="1" applyBorder="1" applyAlignment="1">
      <alignment horizontal="center"/>
    </xf>
    <xf numFmtId="169" fontId="11" fillId="0" borderId="42" xfId="0" applyNumberFormat="1" applyFont="1" applyFill="1" applyBorder="1" applyAlignment="1">
      <alignment horizontal="center"/>
    </xf>
    <xf numFmtId="169" fontId="11" fillId="0" borderId="36" xfId="0" applyNumberFormat="1" applyFont="1" applyBorder="1" applyAlignment="1">
      <alignment horizontal="right"/>
    </xf>
    <xf numFmtId="169" fontId="11" fillId="0" borderId="47" xfId="0" applyNumberFormat="1" applyFont="1" applyBorder="1" applyAlignment="1">
      <alignment horizontal="right"/>
    </xf>
    <xf numFmtId="169" fontId="11" fillId="0" borderId="19" xfId="47" applyNumberFormat="1" applyFont="1" applyFill="1" applyBorder="1" applyAlignment="1">
      <alignment horizontal="center"/>
    </xf>
    <xf numFmtId="169" fontId="11" fillId="0" borderId="43" xfId="47" applyNumberFormat="1" applyFont="1" applyFill="1" applyBorder="1" applyAlignment="1">
      <alignment horizontal="center"/>
    </xf>
    <xf numFmtId="169" fontId="11" fillId="0" borderId="37" xfId="0" applyNumberFormat="1" applyFont="1" applyBorder="1" applyAlignment="1">
      <alignment horizontal="right"/>
    </xf>
    <xf numFmtId="169" fontId="11" fillId="0" borderId="48" xfId="0" applyNumberFormat="1" applyFont="1" applyBorder="1" applyAlignment="1">
      <alignment horizontal="right"/>
    </xf>
    <xf numFmtId="169" fontId="11" fillId="0" borderId="19" xfId="0" applyNumberFormat="1" applyFont="1" applyFill="1" applyBorder="1" applyAlignment="1">
      <alignment horizontal="center"/>
    </xf>
    <xf numFmtId="169" fontId="11" fillId="0" borderId="43" xfId="0" applyNumberFormat="1" applyFont="1" applyFill="1" applyBorder="1" applyAlignment="1">
      <alignment horizontal="center"/>
    </xf>
    <xf numFmtId="169" fontId="11" fillId="0" borderId="21" xfId="0" applyNumberFormat="1" applyFont="1" applyFill="1" applyBorder="1" applyAlignment="1">
      <alignment horizontal="center"/>
    </xf>
    <xf numFmtId="169" fontId="11" fillId="0" borderId="44" xfId="0" applyNumberFormat="1" applyFont="1" applyFill="1" applyBorder="1" applyAlignment="1">
      <alignment horizontal="center"/>
    </xf>
    <xf numFmtId="169" fontId="11" fillId="0" borderId="40" xfId="0" applyNumberFormat="1" applyFont="1" applyBorder="1" applyAlignment="1">
      <alignment horizontal="right"/>
    </xf>
    <xf numFmtId="169" fontId="11" fillId="0" borderId="49" xfId="0" applyNumberFormat="1" applyFont="1" applyBorder="1" applyAlignment="1">
      <alignment horizontal="right"/>
    </xf>
    <xf numFmtId="169" fontId="11" fillId="0" borderId="46" xfId="0" applyNumberFormat="1" applyFont="1" applyBorder="1" applyAlignment="1">
      <alignment horizontal="right"/>
    </xf>
    <xf numFmtId="169" fontId="11" fillId="0" borderId="23" xfId="0" applyNumberFormat="1" applyFont="1" applyFill="1" applyBorder="1" applyAlignment="1">
      <alignment horizontal="center"/>
    </xf>
    <xf numFmtId="169" fontId="11" fillId="0" borderId="41" xfId="0" applyNumberFormat="1" applyFont="1" applyFill="1" applyBorder="1" applyAlignment="1">
      <alignment horizontal="center"/>
    </xf>
    <xf numFmtId="169" fontId="11" fillId="0" borderId="50" xfId="0" applyNumberFormat="1" applyFont="1" applyBorder="1" applyAlignment="1">
      <alignment horizontal="right"/>
    </xf>
    <xf numFmtId="169" fontId="11" fillId="0" borderId="25" xfId="0" applyNumberFormat="1" applyFont="1" applyFill="1" applyBorder="1" applyAlignment="1">
      <alignment horizontal="center"/>
    </xf>
    <xf numFmtId="169" fontId="11" fillId="0" borderId="45" xfId="0" applyNumberFormat="1" applyFont="1" applyFill="1" applyBorder="1" applyAlignment="1">
      <alignment horizontal="center"/>
    </xf>
    <xf numFmtId="169" fontId="11" fillId="0" borderId="51" xfId="0" applyNumberFormat="1" applyFont="1" applyBorder="1" applyAlignment="1">
      <alignment horizontal="right"/>
    </xf>
    <xf numFmtId="169" fontId="11" fillId="0" borderId="22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left" wrapText="1"/>
    </xf>
    <xf numFmtId="167" fontId="10" fillId="0" borderId="15" xfId="0" applyNumberFormat="1" applyFont="1" applyBorder="1" applyAlignment="1">
      <alignment horizontal="right"/>
    </xf>
    <xf numFmtId="173" fontId="9" fillId="0" borderId="0" xfId="0" applyNumberFormat="1" applyFont="1" applyBorder="1" applyAlignment="1">
      <alignment/>
    </xf>
    <xf numFmtId="173" fontId="9" fillId="0" borderId="0" xfId="0" applyNumberFormat="1" applyFont="1" applyBorder="1" applyAlignment="1">
      <alignment horizontal="right"/>
    </xf>
    <xf numFmtId="167" fontId="9" fillId="0" borderId="0" xfId="0" applyNumberFormat="1" applyFont="1" applyBorder="1" applyAlignment="1">
      <alignment horizontal="right"/>
    </xf>
    <xf numFmtId="167" fontId="10" fillId="0" borderId="0" xfId="0" applyNumberFormat="1" applyFont="1" applyBorder="1" applyAlignment="1">
      <alignment horizontal="right"/>
    </xf>
    <xf numFmtId="173" fontId="15" fillId="0" borderId="17" xfId="0" applyNumberFormat="1" applyFont="1" applyFill="1" applyBorder="1" applyAlignment="1">
      <alignment/>
    </xf>
    <xf numFmtId="173" fontId="11" fillId="4" borderId="17" xfId="0" applyNumberFormat="1" applyFont="1" applyFill="1" applyBorder="1" applyAlignment="1">
      <alignment horizontal="right"/>
    </xf>
    <xf numFmtId="167" fontId="11" fillId="0" borderId="31" xfId="0" applyNumberFormat="1" applyFont="1" applyBorder="1" applyAlignment="1">
      <alignment horizontal="right"/>
    </xf>
    <xf numFmtId="167" fontId="11" fillId="0" borderId="42" xfId="0" applyNumberFormat="1" applyFont="1" applyBorder="1" applyAlignment="1">
      <alignment horizontal="right"/>
    </xf>
    <xf numFmtId="173" fontId="15" fillId="0" borderId="19" xfId="0" applyNumberFormat="1" applyFont="1" applyFill="1" applyBorder="1" applyAlignment="1">
      <alignment/>
    </xf>
    <xf numFmtId="173" fontId="11" fillId="4" borderId="19" xfId="0" applyNumberFormat="1" applyFont="1" applyFill="1" applyBorder="1" applyAlignment="1">
      <alignment horizontal="right"/>
    </xf>
    <xf numFmtId="167" fontId="11" fillId="0" borderId="19" xfId="0" applyNumberFormat="1" applyFont="1" applyBorder="1" applyAlignment="1">
      <alignment horizontal="right"/>
    </xf>
    <xf numFmtId="167" fontId="11" fillId="0" borderId="43" xfId="0" applyNumberFormat="1" applyFont="1" applyBorder="1" applyAlignment="1">
      <alignment horizontal="right"/>
    </xf>
    <xf numFmtId="173" fontId="11" fillId="4" borderId="25" xfId="0" applyNumberFormat="1" applyFont="1" applyFill="1" applyBorder="1" applyAlignment="1">
      <alignment horizontal="right"/>
    </xf>
    <xf numFmtId="173" fontId="15" fillId="0" borderId="21" xfId="0" applyNumberFormat="1" applyFont="1" applyFill="1" applyBorder="1" applyAlignment="1">
      <alignment/>
    </xf>
    <xf numFmtId="173" fontId="11" fillId="4" borderId="21" xfId="0" applyNumberFormat="1" applyFont="1" applyFill="1" applyBorder="1" applyAlignment="1">
      <alignment horizontal="right"/>
    </xf>
    <xf numFmtId="167" fontId="11" fillId="0" borderId="21" xfId="0" applyNumberFormat="1" applyFont="1" applyBorder="1" applyAlignment="1">
      <alignment horizontal="right"/>
    </xf>
    <xf numFmtId="167" fontId="11" fillId="0" borderId="44" xfId="0" applyNumberFormat="1" applyFont="1" applyBorder="1" applyAlignment="1">
      <alignment horizontal="right"/>
    </xf>
    <xf numFmtId="167" fontId="11" fillId="0" borderId="17" xfId="0" applyNumberFormat="1" applyFont="1" applyBorder="1" applyAlignment="1">
      <alignment horizontal="right"/>
    </xf>
    <xf numFmtId="173" fontId="15" fillId="0" borderId="23" xfId="0" applyNumberFormat="1" applyFont="1" applyFill="1" applyBorder="1" applyAlignment="1">
      <alignment/>
    </xf>
    <xf numFmtId="173" fontId="11" fillId="4" borderId="23" xfId="0" applyNumberFormat="1" applyFont="1" applyFill="1" applyBorder="1" applyAlignment="1">
      <alignment horizontal="right"/>
    </xf>
    <xf numFmtId="167" fontId="11" fillId="0" borderId="23" xfId="0" applyNumberFormat="1" applyFont="1" applyBorder="1" applyAlignment="1">
      <alignment horizontal="right"/>
    </xf>
    <xf numFmtId="167" fontId="11" fillId="0" borderId="41" xfId="0" applyNumberFormat="1" applyFont="1" applyBorder="1" applyAlignment="1">
      <alignment horizontal="right"/>
    </xf>
    <xf numFmtId="173" fontId="15" fillId="0" borderId="25" xfId="0" applyNumberFormat="1" applyFont="1" applyFill="1" applyBorder="1" applyAlignment="1">
      <alignment/>
    </xf>
    <xf numFmtId="167" fontId="11" fillId="0" borderId="25" xfId="0" applyNumberFormat="1" applyFont="1" applyBorder="1" applyAlignment="1">
      <alignment horizontal="right"/>
    </xf>
    <xf numFmtId="167" fontId="11" fillId="0" borderId="45" xfId="0" applyNumberFormat="1" applyFont="1" applyBorder="1" applyAlignment="1">
      <alignment horizontal="right"/>
    </xf>
    <xf numFmtId="173" fontId="11" fillId="4" borderId="21" xfId="0" applyNumberFormat="1" applyFont="1" applyFill="1" applyBorder="1" applyAlignment="1">
      <alignment/>
    </xf>
    <xf numFmtId="173" fontId="11" fillId="4" borderId="17" xfId="0" applyNumberFormat="1" applyFont="1" applyFill="1" applyBorder="1" applyAlignment="1">
      <alignment/>
    </xf>
    <xf numFmtId="173" fontId="11" fillId="4" borderId="19" xfId="0" applyNumberFormat="1" applyFont="1" applyFill="1" applyBorder="1" applyAlignment="1">
      <alignment/>
    </xf>
    <xf numFmtId="173" fontId="11" fillId="4" borderId="23" xfId="0" applyNumberFormat="1" applyFont="1" applyFill="1" applyBorder="1" applyAlignment="1">
      <alignment/>
    </xf>
    <xf numFmtId="173" fontId="11" fillId="4" borderId="25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ont>
        <b/>
        <i val="0"/>
        <color indexed="10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0" workbookViewId="0" topLeftCell="A1">
      <selection activeCell="B1" sqref="B1"/>
    </sheetView>
  </sheetViews>
  <sheetFormatPr defaultColWidth="9.125" defaultRowHeight="12.75"/>
  <cols>
    <col min="1" max="1" width="3.125" style="61" customWidth="1"/>
    <col min="2" max="2" width="44.00390625" style="8" customWidth="1"/>
    <col min="3" max="6" width="8.875" style="8" customWidth="1"/>
    <col min="7" max="7" width="8.875" style="58" customWidth="1"/>
    <col min="8" max="8" width="9.00390625" style="58" customWidth="1"/>
    <col min="9" max="10" width="10.75390625" style="9" customWidth="1"/>
    <col min="11" max="14" width="13.75390625" style="8" customWidth="1"/>
    <col min="15" max="16384" width="9.125" style="9" customWidth="1"/>
  </cols>
  <sheetData>
    <row r="1" spans="1:10" ht="14.25">
      <c r="A1" s="1" t="s">
        <v>0</v>
      </c>
      <c r="B1" s="2"/>
      <c r="C1" s="2"/>
      <c r="D1" s="2"/>
      <c r="E1" s="3"/>
      <c r="F1" s="4"/>
      <c r="G1" s="5"/>
      <c r="H1" s="6"/>
      <c r="I1" s="7"/>
      <c r="J1" s="7"/>
    </row>
    <row r="2" spans="1:10" ht="15" customHeight="1">
      <c r="A2" s="10" t="s">
        <v>1</v>
      </c>
      <c r="B2" s="2"/>
      <c r="C2" s="2"/>
      <c r="D2" s="2"/>
      <c r="E2" s="11"/>
      <c r="F2" s="12"/>
      <c r="G2" s="13"/>
      <c r="H2" s="14"/>
      <c r="I2" s="15"/>
      <c r="J2" s="15"/>
    </row>
    <row r="3" spans="1:10" ht="18" customHeight="1">
      <c r="A3" s="10"/>
      <c r="B3" s="2"/>
      <c r="C3" s="2"/>
      <c r="D3" s="2"/>
      <c r="E3" s="11"/>
      <c r="F3" s="12"/>
      <c r="G3" s="13"/>
      <c r="H3" s="14"/>
      <c r="I3" s="15"/>
      <c r="J3" s="15"/>
    </row>
    <row r="4" spans="1:9" s="20" customFormat="1" ht="15.75" customHeight="1">
      <c r="A4" s="16"/>
      <c r="B4" s="17" t="s">
        <v>226</v>
      </c>
      <c r="C4" s="18"/>
      <c r="D4" s="18"/>
      <c r="E4" s="18"/>
      <c r="F4" s="18"/>
      <c r="G4" s="18"/>
      <c r="H4" s="18"/>
      <c r="I4" s="19"/>
    </row>
    <row r="5" spans="1:9" s="20" customFormat="1" ht="15.75" customHeight="1">
      <c r="A5" s="16"/>
      <c r="B5" s="17" t="s">
        <v>2</v>
      </c>
      <c r="C5" s="18"/>
      <c r="D5" s="18"/>
      <c r="E5" s="18"/>
      <c r="F5" s="18"/>
      <c r="G5" s="18"/>
      <c r="H5" s="18"/>
      <c r="I5" s="19"/>
    </row>
    <row r="6" spans="1:10" ht="18" customHeight="1">
      <c r="A6" s="21"/>
      <c r="B6" s="11"/>
      <c r="C6" s="11"/>
      <c r="D6" s="11"/>
      <c r="E6" s="11"/>
      <c r="F6" s="67" t="s">
        <v>221</v>
      </c>
      <c r="G6" s="9"/>
      <c r="H6" s="14"/>
      <c r="I6" s="15"/>
      <c r="J6" s="15"/>
    </row>
    <row r="7" spans="1:10" ht="6" customHeight="1">
      <c r="A7" s="22"/>
      <c r="B7" s="11"/>
      <c r="C7" s="11"/>
      <c r="D7" s="11"/>
      <c r="E7" s="11"/>
      <c r="F7" s="23"/>
      <c r="G7" s="3"/>
      <c r="H7" s="3"/>
      <c r="I7" s="15"/>
      <c r="J7" s="15"/>
    </row>
    <row r="8" spans="1:8" s="27" customFormat="1" ht="12.75" customHeight="1">
      <c r="A8" s="24" t="s">
        <v>3</v>
      </c>
      <c r="B8" s="68" t="s">
        <v>4</v>
      </c>
      <c r="C8" s="100" t="s">
        <v>227</v>
      </c>
      <c r="D8" s="25"/>
      <c r="E8" s="100" t="s">
        <v>228</v>
      </c>
      <c r="F8" s="25"/>
      <c r="G8" s="79" t="s">
        <v>222</v>
      </c>
      <c r="H8" s="26"/>
    </row>
    <row r="9" spans="1:8" s="27" customFormat="1" ht="12">
      <c r="A9" s="28" t="s">
        <v>5</v>
      </c>
      <c r="B9" s="29"/>
      <c r="C9" s="80" t="s">
        <v>6</v>
      </c>
      <c r="D9" s="81" t="s">
        <v>7</v>
      </c>
      <c r="E9" s="80" t="s">
        <v>6</v>
      </c>
      <c r="F9" s="81" t="s">
        <v>7</v>
      </c>
      <c r="G9" s="80" t="s">
        <v>6</v>
      </c>
      <c r="H9" s="81" t="s">
        <v>7</v>
      </c>
    </row>
    <row r="10" spans="1:8" s="27" customFormat="1" ht="5.25" customHeight="1">
      <c r="A10" s="30"/>
      <c r="B10" s="30"/>
      <c r="C10" s="31"/>
      <c r="D10" s="32"/>
      <c r="E10" s="31"/>
      <c r="F10" s="32"/>
      <c r="G10" s="31"/>
      <c r="H10" s="31"/>
    </row>
    <row r="11" spans="1:14" s="37" customFormat="1" ht="12.75" customHeight="1">
      <c r="A11" s="33"/>
      <c r="B11" s="34" t="s">
        <v>8</v>
      </c>
      <c r="C11" s="102">
        <v>47004.964015</v>
      </c>
      <c r="D11" s="103">
        <v>46613.983166</v>
      </c>
      <c r="E11" s="102">
        <v>35149.97583900001</v>
      </c>
      <c r="F11" s="103">
        <v>36463.34965000001</v>
      </c>
      <c r="G11" s="182">
        <v>74.7792846470069</v>
      </c>
      <c r="H11" s="182">
        <v>78.22405890556075</v>
      </c>
      <c r="I11" s="35"/>
      <c r="J11" s="35"/>
      <c r="K11" s="36"/>
      <c r="L11" s="36"/>
      <c r="M11" s="36"/>
      <c r="N11" s="36"/>
    </row>
    <row r="12" spans="1:14" s="27" customFormat="1" ht="12.75" customHeight="1">
      <c r="A12" s="38"/>
      <c r="B12" s="39" t="s">
        <v>9</v>
      </c>
      <c r="C12" s="183"/>
      <c r="D12" s="184"/>
      <c r="E12" s="183"/>
      <c r="F12" s="184"/>
      <c r="G12" s="185"/>
      <c r="H12" s="186"/>
      <c r="I12" s="35"/>
      <c r="J12" s="35"/>
      <c r="K12" s="40"/>
      <c r="L12" s="41"/>
      <c r="M12" s="41"/>
      <c r="N12" s="41"/>
    </row>
    <row r="13" spans="1:14" s="27" customFormat="1" ht="12.75" customHeight="1">
      <c r="A13" s="42" t="s">
        <v>10</v>
      </c>
      <c r="B13" s="43" t="s">
        <v>11</v>
      </c>
      <c r="C13" s="187">
        <v>55.167503</v>
      </c>
      <c r="D13" s="188">
        <v>89.849997</v>
      </c>
      <c r="E13" s="187">
        <v>41.293079</v>
      </c>
      <c r="F13" s="188">
        <v>84.722878</v>
      </c>
      <c r="G13" s="189">
        <v>74.85036797840931</v>
      </c>
      <c r="H13" s="190">
        <v>94.29369040490897</v>
      </c>
      <c r="I13" s="35"/>
      <c r="J13" s="35"/>
      <c r="K13" s="40"/>
      <c r="L13" s="41"/>
      <c r="M13" s="41"/>
      <c r="N13" s="41"/>
    </row>
    <row r="14" spans="1:14" s="27" customFormat="1" ht="12.75" customHeight="1">
      <c r="A14" s="44" t="s">
        <v>12</v>
      </c>
      <c r="B14" s="45" t="s">
        <v>13</v>
      </c>
      <c r="C14" s="191">
        <v>244.161594</v>
      </c>
      <c r="D14" s="192">
        <v>82.093037</v>
      </c>
      <c r="E14" s="191">
        <v>260.108073</v>
      </c>
      <c r="F14" s="192">
        <v>58.004127</v>
      </c>
      <c r="G14" s="193">
        <v>106.53111684714835</v>
      </c>
      <c r="H14" s="194">
        <v>70.65657346797877</v>
      </c>
      <c r="I14" s="35"/>
      <c r="J14" s="35"/>
      <c r="K14" s="40"/>
      <c r="L14" s="41"/>
      <c r="M14" s="41"/>
      <c r="N14" s="41"/>
    </row>
    <row r="15" spans="1:14" s="27" customFormat="1" ht="12.75" customHeight="1">
      <c r="A15" s="44" t="s">
        <v>14</v>
      </c>
      <c r="B15" s="45" t="s">
        <v>15</v>
      </c>
      <c r="C15" s="191">
        <v>24.692707</v>
      </c>
      <c r="D15" s="192">
        <v>4.585808</v>
      </c>
      <c r="E15" s="191">
        <v>24.880338</v>
      </c>
      <c r="F15" s="192">
        <v>3.157457</v>
      </c>
      <c r="G15" s="193">
        <v>100.75986403596819</v>
      </c>
      <c r="H15" s="194">
        <v>68.85279540704713</v>
      </c>
      <c r="I15" s="35"/>
      <c r="J15" s="35"/>
      <c r="K15" s="40"/>
      <c r="L15" s="41"/>
      <c r="M15" s="41"/>
      <c r="N15" s="41"/>
    </row>
    <row r="16" spans="1:14" s="27" customFormat="1" ht="12.75" customHeight="1">
      <c r="A16" s="44" t="s">
        <v>16</v>
      </c>
      <c r="B16" s="45" t="s">
        <v>17</v>
      </c>
      <c r="C16" s="191">
        <v>211.337</v>
      </c>
      <c r="D16" s="192">
        <v>290.427944</v>
      </c>
      <c r="E16" s="191">
        <v>203.942497</v>
      </c>
      <c r="F16" s="192">
        <v>188.557633</v>
      </c>
      <c r="G16" s="193">
        <v>96.5010845237701</v>
      </c>
      <c r="H16" s="194">
        <v>64.92406701746303</v>
      </c>
      <c r="I16" s="35"/>
      <c r="J16" s="35"/>
      <c r="K16" s="40"/>
      <c r="L16" s="41"/>
      <c r="M16" s="41"/>
      <c r="N16" s="41"/>
    </row>
    <row r="17" spans="1:14" s="27" customFormat="1" ht="12.75" customHeight="1">
      <c r="A17" s="44" t="s">
        <v>18</v>
      </c>
      <c r="B17" s="45" t="s">
        <v>19</v>
      </c>
      <c r="C17" s="191">
        <v>18.516114</v>
      </c>
      <c r="D17" s="192">
        <v>11.466709</v>
      </c>
      <c r="E17" s="191">
        <v>13.849481</v>
      </c>
      <c r="F17" s="192">
        <v>8.082813</v>
      </c>
      <c r="G17" s="193">
        <v>74.79690932989503</v>
      </c>
      <c r="H17" s="194">
        <v>70.48938801882912</v>
      </c>
      <c r="I17" s="35"/>
      <c r="J17" s="35"/>
      <c r="K17" s="40"/>
      <c r="L17" s="41"/>
      <c r="M17" s="41"/>
      <c r="N17" s="41"/>
    </row>
    <row r="18" spans="1:14" s="27" customFormat="1" ht="12.75" customHeight="1">
      <c r="A18" s="44" t="s">
        <v>20</v>
      </c>
      <c r="B18" s="45" t="s">
        <v>21</v>
      </c>
      <c r="C18" s="191">
        <v>36.200186</v>
      </c>
      <c r="D18" s="192">
        <v>5.538733</v>
      </c>
      <c r="E18" s="191">
        <v>34.561586</v>
      </c>
      <c r="F18" s="192">
        <v>5.530449</v>
      </c>
      <c r="G18" s="193">
        <v>95.47350392067045</v>
      </c>
      <c r="H18" s="194">
        <v>99.85043510853475</v>
      </c>
      <c r="I18" s="35"/>
      <c r="J18" s="35"/>
      <c r="K18" s="40"/>
      <c r="L18" s="41"/>
      <c r="M18" s="41"/>
      <c r="N18" s="41"/>
    </row>
    <row r="19" spans="1:14" s="27" customFormat="1" ht="12.75" customHeight="1">
      <c r="A19" s="44" t="s">
        <v>22</v>
      </c>
      <c r="B19" s="45" t="s">
        <v>23</v>
      </c>
      <c r="C19" s="191">
        <v>143.76729</v>
      </c>
      <c r="D19" s="192">
        <v>44.648609</v>
      </c>
      <c r="E19" s="191">
        <v>142.023608</v>
      </c>
      <c r="F19" s="192">
        <v>37.593517</v>
      </c>
      <c r="G19" s="193">
        <v>98.78714970561106</v>
      </c>
      <c r="H19" s="194">
        <v>84.19862979381956</v>
      </c>
      <c r="I19" s="35"/>
      <c r="J19" s="35"/>
      <c r="K19" s="40"/>
      <c r="L19" s="41"/>
      <c r="M19" s="41"/>
      <c r="N19" s="41"/>
    </row>
    <row r="20" spans="1:14" s="27" customFormat="1" ht="12.75" customHeight="1">
      <c r="A20" s="44" t="s">
        <v>24</v>
      </c>
      <c r="B20" s="45" t="s">
        <v>25</v>
      </c>
      <c r="C20" s="191">
        <v>205.552409</v>
      </c>
      <c r="D20" s="192">
        <v>68.534806</v>
      </c>
      <c r="E20" s="191">
        <v>179.267581</v>
      </c>
      <c r="F20" s="192">
        <v>50.604226</v>
      </c>
      <c r="G20" s="193">
        <v>87.2125906342455</v>
      </c>
      <c r="H20" s="194">
        <v>73.83726452804142</v>
      </c>
      <c r="I20" s="35"/>
      <c r="J20" s="35"/>
      <c r="K20" s="40"/>
      <c r="L20" s="41"/>
      <c r="M20" s="41"/>
      <c r="N20" s="41"/>
    </row>
    <row r="21" spans="1:14" s="27" customFormat="1" ht="12.75" customHeight="1">
      <c r="A21" s="44" t="s">
        <v>26</v>
      </c>
      <c r="B21" s="45" t="s">
        <v>27</v>
      </c>
      <c r="C21" s="191">
        <v>94.083351</v>
      </c>
      <c r="D21" s="192">
        <v>59.971001</v>
      </c>
      <c r="E21" s="191">
        <v>75.10777</v>
      </c>
      <c r="F21" s="195">
        <v>44.266688</v>
      </c>
      <c r="G21" s="193">
        <v>79.83109572702189</v>
      </c>
      <c r="H21" s="194">
        <v>73.81348862260946</v>
      </c>
      <c r="I21" s="35"/>
      <c r="J21" s="35"/>
      <c r="K21" s="40"/>
      <c r="L21" s="41"/>
      <c r="M21" s="41"/>
      <c r="N21" s="41"/>
    </row>
    <row r="22" spans="1:14" s="27" customFormat="1" ht="12.75" customHeight="1">
      <c r="A22" s="46" t="s">
        <v>28</v>
      </c>
      <c r="B22" s="47" t="s">
        <v>29</v>
      </c>
      <c r="C22" s="196">
        <v>139.554282</v>
      </c>
      <c r="D22" s="197">
        <v>153.456469</v>
      </c>
      <c r="E22" s="196">
        <v>71.252675</v>
      </c>
      <c r="F22" s="197">
        <v>170.24569</v>
      </c>
      <c r="G22" s="198">
        <v>51.05731904378254</v>
      </c>
      <c r="H22" s="199">
        <v>110.9407059274901</v>
      </c>
      <c r="I22" s="35"/>
      <c r="J22" s="35"/>
      <c r="K22" s="40"/>
      <c r="L22" s="41"/>
      <c r="M22" s="41"/>
      <c r="N22" s="41"/>
    </row>
    <row r="23" spans="1:14" s="27" customFormat="1" ht="12.75" customHeight="1">
      <c r="A23" s="42" t="s">
        <v>30</v>
      </c>
      <c r="B23" s="48" t="s">
        <v>31</v>
      </c>
      <c r="C23" s="187">
        <v>30.995333</v>
      </c>
      <c r="D23" s="188">
        <v>132.72467</v>
      </c>
      <c r="E23" s="187">
        <v>20.749502</v>
      </c>
      <c r="F23" s="188">
        <v>96.809522</v>
      </c>
      <c r="G23" s="200">
        <v>66.94395572391495</v>
      </c>
      <c r="H23" s="190">
        <v>72.940111284511</v>
      </c>
      <c r="I23" s="35"/>
      <c r="J23" s="35"/>
      <c r="K23" s="40"/>
      <c r="L23" s="41"/>
      <c r="M23" s="41"/>
      <c r="N23" s="41"/>
    </row>
    <row r="24" spans="1:14" s="27" customFormat="1" ht="12.75" customHeight="1">
      <c r="A24" s="44" t="s">
        <v>32</v>
      </c>
      <c r="B24" s="45" t="s">
        <v>33</v>
      </c>
      <c r="C24" s="191">
        <v>47.128199</v>
      </c>
      <c r="D24" s="192">
        <v>150.106262</v>
      </c>
      <c r="E24" s="191">
        <v>42.017716</v>
      </c>
      <c r="F24" s="192">
        <v>123.399682</v>
      </c>
      <c r="G24" s="193">
        <v>89.15620985219486</v>
      </c>
      <c r="H24" s="194">
        <v>82.20821726944344</v>
      </c>
      <c r="I24" s="35"/>
      <c r="J24" s="35"/>
      <c r="K24" s="40"/>
      <c r="L24" s="41"/>
      <c r="M24" s="41"/>
      <c r="N24" s="41"/>
    </row>
    <row r="25" spans="1:14" s="27" customFormat="1" ht="12.75" customHeight="1">
      <c r="A25" s="44" t="s">
        <v>34</v>
      </c>
      <c r="B25" s="49" t="s">
        <v>35</v>
      </c>
      <c r="C25" s="191">
        <v>6.575205</v>
      </c>
      <c r="D25" s="192">
        <v>0.84429</v>
      </c>
      <c r="E25" s="191">
        <v>6.155397</v>
      </c>
      <c r="F25" s="192">
        <v>0.508494</v>
      </c>
      <c r="G25" s="193">
        <v>93.61528651958379</v>
      </c>
      <c r="H25" s="194">
        <v>60.22741001314714</v>
      </c>
      <c r="I25" s="35"/>
      <c r="J25" s="35"/>
      <c r="K25" s="40"/>
      <c r="L25" s="41"/>
      <c r="M25" s="41"/>
      <c r="N25" s="41"/>
    </row>
    <row r="26" spans="1:14" s="27" customFormat="1" ht="12.75" customHeight="1">
      <c r="A26" s="44" t="s">
        <v>36</v>
      </c>
      <c r="B26" s="49" t="s">
        <v>37</v>
      </c>
      <c r="C26" s="191">
        <v>1.041294</v>
      </c>
      <c r="D26" s="192">
        <v>0.233422</v>
      </c>
      <c r="E26" s="191">
        <v>0.482635</v>
      </c>
      <c r="F26" s="192">
        <v>0.408684</v>
      </c>
      <c r="G26" s="193">
        <v>46.349542012150266</v>
      </c>
      <c r="H26" s="194">
        <v>175.08375388780834</v>
      </c>
      <c r="I26" s="35"/>
      <c r="J26" s="35"/>
      <c r="K26" s="40"/>
      <c r="L26" s="41"/>
      <c r="M26" s="41"/>
      <c r="N26" s="41"/>
    </row>
    <row r="27" spans="1:14" s="27" customFormat="1" ht="12.75" customHeight="1">
      <c r="A27" s="44" t="s">
        <v>38</v>
      </c>
      <c r="B27" s="49" t="s">
        <v>39</v>
      </c>
      <c r="C27" s="191">
        <v>152.572336</v>
      </c>
      <c r="D27" s="192">
        <v>45.339462</v>
      </c>
      <c r="E27" s="191">
        <v>141.646562</v>
      </c>
      <c r="F27" s="192">
        <v>66.959689</v>
      </c>
      <c r="G27" s="193">
        <v>92.83895476307053</v>
      </c>
      <c r="H27" s="194">
        <v>147.68523058345951</v>
      </c>
      <c r="I27" s="35"/>
      <c r="J27" s="35"/>
      <c r="K27" s="40"/>
      <c r="L27" s="41"/>
      <c r="M27" s="41"/>
      <c r="N27" s="41"/>
    </row>
    <row r="28" spans="1:14" s="27" customFormat="1" ht="12.75" customHeight="1">
      <c r="A28" s="44" t="s">
        <v>40</v>
      </c>
      <c r="B28" s="49" t="s">
        <v>41</v>
      </c>
      <c r="C28" s="191">
        <v>110.887221</v>
      </c>
      <c r="D28" s="192">
        <v>41.031181</v>
      </c>
      <c r="E28" s="191">
        <v>107.527981</v>
      </c>
      <c r="F28" s="192">
        <v>35.144343</v>
      </c>
      <c r="G28" s="193">
        <v>96.97057968474112</v>
      </c>
      <c r="H28" s="194">
        <v>85.6527697801338</v>
      </c>
      <c r="I28" s="35"/>
      <c r="J28" s="35"/>
      <c r="K28" s="40"/>
      <c r="L28" s="41"/>
      <c r="M28" s="41"/>
      <c r="N28" s="41"/>
    </row>
    <row r="29" spans="1:14" s="27" customFormat="1" ht="12.75" customHeight="1">
      <c r="A29" s="44" t="s">
        <v>42</v>
      </c>
      <c r="B29" s="49" t="s">
        <v>43</v>
      </c>
      <c r="C29" s="191">
        <v>112.840295</v>
      </c>
      <c r="D29" s="192">
        <v>153.092642</v>
      </c>
      <c r="E29" s="191">
        <v>109.330429</v>
      </c>
      <c r="F29" s="192">
        <v>139.750393</v>
      </c>
      <c r="G29" s="193">
        <v>96.88952780564779</v>
      </c>
      <c r="H29" s="194">
        <v>91.28485286706332</v>
      </c>
      <c r="I29" s="35"/>
      <c r="J29" s="35"/>
      <c r="K29" s="40"/>
      <c r="L29" s="41"/>
      <c r="M29" s="41"/>
      <c r="N29" s="41"/>
    </row>
    <row r="30" spans="1:14" s="27" customFormat="1" ht="12.75" customHeight="1">
      <c r="A30" s="44" t="s">
        <v>44</v>
      </c>
      <c r="B30" s="49" t="s">
        <v>45</v>
      </c>
      <c r="C30" s="191">
        <v>132.482762</v>
      </c>
      <c r="D30" s="192">
        <v>130.850454</v>
      </c>
      <c r="E30" s="191">
        <v>118.557305</v>
      </c>
      <c r="F30" s="192">
        <v>131.580454</v>
      </c>
      <c r="G30" s="193">
        <v>89.48885365176791</v>
      </c>
      <c r="H30" s="194">
        <v>100.55788877889562</v>
      </c>
      <c r="I30" s="35"/>
      <c r="J30" s="35"/>
      <c r="K30" s="40"/>
      <c r="L30" s="41"/>
      <c r="M30" s="41"/>
      <c r="N30" s="41"/>
    </row>
    <row r="31" spans="1:14" s="27" customFormat="1" ht="12.75" customHeight="1">
      <c r="A31" s="44" t="s">
        <v>46</v>
      </c>
      <c r="B31" s="49" t="s">
        <v>47</v>
      </c>
      <c r="C31" s="191">
        <v>163.011523</v>
      </c>
      <c r="D31" s="192">
        <v>82.521945</v>
      </c>
      <c r="E31" s="191">
        <v>165.858285</v>
      </c>
      <c r="F31" s="192">
        <v>69.910493</v>
      </c>
      <c r="G31" s="193">
        <v>101.7463562989961</v>
      </c>
      <c r="H31" s="194">
        <v>84.71745667167684</v>
      </c>
      <c r="I31" s="35"/>
      <c r="J31" s="35"/>
      <c r="K31" s="40"/>
      <c r="L31" s="41"/>
      <c r="M31" s="41"/>
      <c r="N31" s="41"/>
    </row>
    <row r="32" spans="1:14" s="27" customFormat="1" ht="12.75" customHeight="1">
      <c r="A32" s="50" t="s">
        <v>48</v>
      </c>
      <c r="B32" s="51" t="s">
        <v>49</v>
      </c>
      <c r="C32" s="201">
        <v>117.6662</v>
      </c>
      <c r="D32" s="202">
        <v>39.599072</v>
      </c>
      <c r="E32" s="201">
        <v>108.315865</v>
      </c>
      <c r="F32" s="202">
        <v>32.294922</v>
      </c>
      <c r="G32" s="203">
        <v>92.05350814422493</v>
      </c>
      <c r="H32" s="204">
        <v>81.55474451522501</v>
      </c>
      <c r="I32" s="35"/>
      <c r="J32" s="35"/>
      <c r="K32" s="40"/>
      <c r="L32" s="41"/>
      <c r="M32" s="41"/>
      <c r="N32" s="41"/>
    </row>
    <row r="33" spans="1:14" s="27" customFormat="1" ht="12.75" customHeight="1">
      <c r="A33" s="52" t="s">
        <v>50</v>
      </c>
      <c r="B33" s="53" t="s">
        <v>51</v>
      </c>
      <c r="C33" s="205">
        <v>180.576699</v>
      </c>
      <c r="D33" s="195">
        <v>97.596708</v>
      </c>
      <c r="E33" s="205">
        <v>185.436674</v>
      </c>
      <c r="F33" s="195">
        <v>102.638445</v>
      </c>
      <c r="G33" s="206">
        <v>102.6913632970996</v>
      </c>
      <c r="H33" s="207">
        <v>105.16588838221878</v>
      </c>
      <c r="I33" s="35"/>
      <c r="J33" s="35"/>
      <c r="K33" s="40"/>
      <c r="L33" s="41"/>
      <c r="M33" s="41"/>
      <c r="N33" s="41"/>
    </row>
    <row r="34" spans="1:14" s="27" customFormat="1" ht="12.75" customHeight="1">
      <c r="A34" s="44" t="s">
        <v>52</v>
      </c>
      <c r="B34" s="49" t="s">
        <v>53</v>
      </c>
      <c r="C34" s="191">
        <v>242.691001</v>
      </c>
      <c r="D34" s="192">
        <v>145.386233</v>
      </c>
      <c r="E34" s="191">
        <v>263.305247</v>
      </c>
      <c r="F34" s="192">
        <v>116.370627</v>
      </c>
      <c r="G34" s="193">
        <v>108.49402982189686</v>
      </c>
      <c r="H34" s="194">
        <v>80.0423978245588</v>
      </c>
      <c r="I34" s="35"/>
      <c r="J34" s="35"/>
      <c r="K34" s="40"/>
      <c r="L34" s="41"/>
      <c r="M34" s="41"/>
      <c r="N34" s="41"/>
    </row>
    <row r="35" spans="1:14" s="27" customFormat="1" ht="12.75" customHeight="1">
      <c r="A35" s="44" t="s">
        <v>54</v>
      </c>
      <c r="B35" s="49" t="s">
        <v>55</v>
      </c>
      <c r="C35" s="191">
        <v>141.643488</v>
      </c>
      <c r="D35" s="192">
        <v>50.873003</v>
      </c>
      <c r="E35" s="191">
        <v>95.424683</v>
      </c>
      <c r="F35" s="192">
        <v>38.708652</v>
      </c>
      <c r="G35" s="193">
        <v>67.3696223860288</v>
      </c>
      <c r="H35" s="194">
        <v>76.08878917566554</v>
      </c>
      <c r="I35" s="35"/>
      <c r="J35" s="35"/>
      <c r="K35" s="40"/>
      <c r="L35" s="41"/>
      <c r="M35" s="41"/>
      <c r="N35" s="41"/>
    </row>
    <row r="36" spans="1:14" s="27" customFormat="1" ht="12.75" customHeight="1">
      <c r="A36" s="44" t="s">
        <v>56</v>
      </c>
      <c r="B36" s="49" t="s">
        <v>57</v>
      </c>
      <c r="C36" s="191">
        <v>55.293293</v>
      </c>
      <c r="D36" s="192">
        <v>1.652308</v>
      </c>
      <c r="E36" s="191">
        <v>48.883439</v>
      </c>
      <c r="F36" s="192">
        <v>0</v>
      </c>
      <c r="G36" s="193">
        <v>88.4075379630582</v>
      </c>
      <c r="H36" s="194">
        <v>0</v>
      </c>
      <c r="I36" s="35"/>
      <c r="J36" s="35"/>
      <c r="K36" s="40"/>
      <c r="L36" s="41"/>
      <c r="M36" s="41"/>
      <c r="N36" s="41"/>
    </row>
    <row r="37" spans="1:14" s="27" customFormat="1" ht="12.75" customHeight="1">
      <c r="A37" s="44" t="s">
        <v>58</v>
      </c>
      <c r="B37" s="49" t="s">
        <v>59</v>
      </c>
      <c r="C37" s="191">
        <v>126.793376</v>
      </c>
      <c r="D37" s="192">
        <v>285.065013</v>
      </c>
      <c r="E37" s="191">
        <v>110.292398</v>
      </c>
      <c r="F37" s="192">
        <v>204.736712</v>
      </c>
      <c r="G37" s="193">
        <v>86.98593055839132</v>
      </c>
      <c r="H37" s="194">
        <v>71.8210592893769</v>
      </c>
      <c r="I37" s="35"/>
      <c r="J37" s="35"/>
      <c r="K37" s="40"/>
      <c r="L37" s="41"/>
      <c r="M37" s="41"/>
      <c r="N37" s="41"/>
    </row>
    <row r="38" spans="1:14" s="27" customFormat="1" ht="12.75" customHeight="1">
      <c r="A38" s="44" t="s">
        <v>60</v>
      </c>
      <c r="B38" s="49" t="s">
        <v>61</v>
      </c>
      <c r="C38" s="191">
        <v>468.102003</v>
      </c>
      <c r="D38" s="192">
        <v>27.858639</v>
      </c>
      <c r="E38" s="191">
        <v>216.388267</v>
      </c>
      <c r="F38" s="192">
        <v>18.39253</v>
      </c>
      <c r="G38" s="193">
        <v>46.22673383433482</v>
      </c>
      <c r="H38" s="194">
        <v>66.02092083536458</v>
      </c>
      <c r="I38" s="35"/>
      <c r="J38" s="35"/>
      <c r="K38" s="40"/>
      <c r="L38" s="41"/>
      <c r="M38" s="41"/>
      <c r="N38" s="41"/>
    </row>
    <row r="39" spans="1:14" s="27" customFormat="1" ht="12.75" customHeight="1">
      <c r="A39" s="44" t="s">
        <v>62</v>
      </c>
      <c r="B39" s="49" t="s">
        <v>63</v>
      </c>
      <c r="C39" s="191">
        <v>6019.428865</v>
      </c>
      <c r="D39" s="192">
        <v>2389.651146</v>
      </c>
      <c r="E39" s="191">
        <v>4208.164634</v>
      </c>
      <c r="F39" s="192">
        <v>1677.881789</v>
      </c>
      <c r="G39" s="193">
        <v>69.90969954755</v>
      </c>
      <c r="H39" s="194">
        <v>70.2145077455586</v>
      </c>
      <c r="I39" s="35"/>
      <c r="J39" s="35"/>
      <c r="K39" s="40"/>
      <c r="L39" s="41"/>
      <c r="M39" s="41"/>
      <c r="N39" s="41"/>
    </row>
    <row r="40" spans="1:14" s="27" customFormat="1" ht="12.75" customHeight="1">
      <c r="A40" s="44" t="s">
        <v>64</v>
      </c>
      <c r="B40" s="49" t="s">
        <v>65</v>
      </c>
      <c r="C40" s="191">
        <v>257.897596</v>
      </c>
      <c r="D40" s="192">
        <v>100.435893</v>
      </c>
      <c r="E40" s="191">
        <v>183.588836</v>
      </c>
      <c r="F40" s="192">
        <v>86.60459</v>
      </c>
      <c r="G40" s="193">
        <v>71.18671862299948</v>
      </c>
      <c r="H40" s="194">
        <v>86.22872502363275</v>
      </c>
      <c r="I40" s="35"/>
      <c r="J40" s="35"/>
      <c r="K40" s="40"/>
      <c r="L40" s="41"/>
      <c r="M40" s="41"/>
      <c r="N40" s="41"/>
    </row>
    <row r="41" spans="1:14" s="27" customFormat="1" ht="12.75" customHeight="1">
      <c r="A41" s="44" t="s">
        <v>66</v>
      </c>
      <c r="B41" s="49" t="s">
        <v>67</v>
      </c>
      <c r="C41" s="191">
        <v>418.669592</v>
      </c>
      <c r="D41" s="192">
        <v>378.536695</v>
      </c>
      <c r="E41" s="191">
        <v>222.590403</v>
      </c>
      <c r="F41" s="192">
        <v>252.303601</v>
      </c>
      <c r="G41" s="193">
        <v>53.1661260462403</v>
      </c>
      <c r="H41" s="194">
        <v>66.65234951660366</v>
      </c>
      <c r="I41" s="35"/>
      <c r="J41" s="35"/>
      <c r="K41" s="40"/>
      <c r="L41" s="41"/>
      <c r="M41" s="41"/>
      <c r="N41" s="41"/>
    </row>
    <row r="42" spans="1:14" s="27" customFormat="1" ht="12.75" customHeight="1">
      <c r="A42" s="46" t="s">
        <v>68</v>
      </c>
      <c r="B42" s="54" t="s">
        <v>69</v>
      </c>
      <c r="C42" s="196">
        <v>1129.496216</v>
      </c>
      <c r="D42" s="197">
        <v>235.771595</v>
      </c>
      <c r="E42" s="196">
        <v>1282.730677</v>
      </c>
      <c r="F42" s="197">
        <v>236.379893</v>
      </c>
      <c r="G42" s="198">
        <v>113.56662012934092</v>
      </c>
      <c r="H42" s="199">
        <v>100.2580030898124</v>
      </c>
      <c r="I42" s="35"/>
      <c r="J42" s="35"/>
      <c r="K42" s="40"/>
      <c r="L42" s="41"/>
      <c r="M42" s="41"/>
      <c r="N42" s="41"/>
    </row>
    <row r="43" spans="1:14" s="27" customFormat="1" ht="12.75" customHeight="1">
      <c r="A43" s="42" t="s">
        <v>70</v>
      </c>
      <c r="B43" s="55" t="s">
        <v>71</v>
      </c>
      <c r="C43" s="187">
        <v>128.211346</v>
      </c>
      <c r="D43" s="188">
        <v>189.296771</v>
      </c>
      <c r="E43" s="187">
        <v>53.417272</v>
      </c>
      <c r="F43" s="188">
        <v>102.185523</v>
      </c>
      <c r="G43" s="200">
        <v>41.66345153259681</v>
      </c>
      <c r="H43" s="190">
        <v>53.98165138273806</v>
      </c>
      <c r="I43" s="35"/>
      <c r="J43" s="35"/>
      <c r="K43" s="40"/>
      <c r="L43" s="41"/>
      <c r="M43" s="41"/>
      <c r="N43" s="41"/>
    </row>
    <row r="44" spans="1:14" s="27" customFormat="1" ht="12.75" customHeight="1">
      <c r="A44" s="44" t="s">
        <v>72</v>
      </c>
      <c r="B44" s="49" t="s">
        <v>73</v>
      </c>
      <c r="C44" s="191">
        <v>297.449794</v>
      </c>
      <c r="D44" s="192">
        <v>72.600509</v>
      </c>
      <c r="E44" s="191">
        <v>237.093972</v>
      </c>
      <c r="F44" s="192">
        <v>70.27573</v>
      </c>
      <c r="G44" s="193">
        <v>79.70890442102643</v>
      </c>
      <c r="H44" s="194">
        <v>96.7978475192233</v>
      </c>
      <c r="I44" s="35"/>
      <c r="J44" s="35"/>
      <c r="K44" s="40"/>
      <c r="L44" s="41"/>
      <c r="M44" s="41"/>
      <c r="N44" s="41"/>
    </row>
    <row r="45" spans="1:14" s="27" customFormat="1" ht="12.75" customHeight="1">
      <c r="A45" s="44" t="s">
        <v>74</v>
      </c>
      <c r="B45" s="49" t="s">
        <v>75</v>
      </c>
      <c r="C45" s="191">
        <v>171.879386</v>
      </c>
      <c r="D45" s="192">
        <v>121.798751</v>
      </c>
      <c r="E45" s="191">
        <v>182.996277</v>
      </c>
      <c r="F45" s="192">
        <v>94.371337</v>
      </c>
      <c r="G45" s="193">
        <v>106.46784425911318</v>
      </c>
      <c r="H45" s="194">
        <v>77.48136678347383</v>
      </c>
      <c r="I45" s="35"/>
      <c r="J45" s="35"/>
      <c r="K45" s="40"/>
      <c r="L45" s="41"/>
      <c r="M45" s="41"/>
      <c r="N45" s="41"/>
    </row>
    <row r="46" spans="1:14" s="27" customFormat="1" ht="12.75" customHeight="1">
      <c r="A46" s="44" t="s">
        <v>76</v>
      </c>
      <c r="B46" s="49" t="s">
        <v>77</v>
      </c>
      <c r="C46" s="191">
        <v>167.065729</v>
      </c>
      <c r="D46" s="192">
        <v>75.184201</v>
      </c>
      <c r="E46" s="191">
        <v>146.235766</v>
      </c>
      <c r="F46" s="192">
        <v>55.848816</v>
      </c>
      <c r="G46" s="193">
        <v>87.53187555300465</v>
      </c>
      <c r="H46" s="194">
        <v>74.28264882405281</v>
      </c>
      <c r="I46" s="35"/>
      <c r="J46" s="35"/>
      <c r="K46" s="40"/>
      <c r="L46" s="41"/>
      <c r="M46" s="41"/>
      <c r="N46" s="41"/>
    </row>
    <row r="47" spans="1:14" s="27" customFormat="1" ht="12.75" customHeight="1">
      <c r="A47" s="44" t="s">
        <v>78</v>
      </c>
      <c r="B47" s="49" t="s">
        <v>79</v>
      </c>
      <c r="C47" s="191">
        <v>45.841628</v>
      </c>
      <c r="D47" s="192">
        <v>24.932445</v>
      </c>
      <c r="E47" s="191">
        <v>43.967949</v>
      </c>
      <c r="F47" s="192">
        <v>27.796044</v>
      </c>
      <c r="G47" s="193">
        <v>95.91271278585481</v>
      </c>
      <c r="H47" s="194">
        <v>111.48543193417251</v>
      </c>
      <c r="I47" s="35"/>
      <c r="J47" s="35"/>
      <c r="K47" s="40"/>
      <c r="L47" s="41"/>
      <c r="M47" s="41"/>
      <c r="N47" s="41"/>
    </row>
    <row r="48" spans="1:14" s="27" customFormat="1" ht="12.75" customHeight="1">
      <c r="A48" s="44" t="s">
        <v>80</v>
      </c>
      <c r="B48" s="49" t="s">
        <v>81</v>
      </c>
      <c r="C48" s="191">
        <v>5.315783</v>
      </c>
      <c r="D48" s="192">
        <v>5.963783</v>
      </c>
      <c r="E48" s="191">
        <v>4.093886</v>
      </c>
      <c r="F48" s="192">
        <v>3.537289</v>
      </c>
      <c r="G48" s="193">
        <v>77.01379081877496</v>
      </c>
      <c r="H48" s="194">
        <v>59.312838847422846</v>
      </c>
      <c r="I48" s="35"/>
      <c r="J48" s="35"/>
      <c r="K48" s="40"/>
      <c r="L48" s="41"/>
      <c r="M48" s="41"/>
      <c r="N48" s="41"/>
    </row>
    <row r="49" spans="1:14" s="27" customFormat="1" ht="12.75" customHeight="1">
      <c r="A49" s="44" t="s">
        <v>82</v>
      </c>
      <c r="B49" s="49" t="s">
        <v>83</v>
      </c>
      <c r="C49" s="191">
        <v>28.516998</v>
      </c>
      <c r="D49" s="192">
        <v>9.351428</v>
      </c>
      <c r="E49" s="191">
        <v>21.823368</v>
      </c>
      <c r="F49" s="192">
        <v>6.555785</v>
      </c>
      <c r="G49" s="193">
        <v>76.52757839377061</v>
      </c>
      <c r="H49" s="194">
        <v>70.1046407030028</v>
      </c>
      <c r="I49" s="35"/>
      <c r="J49" s="35"/>
      <c r="K49" s="40"/>
      <c r="L49" s="41"/>
      <c r="M49" s="41"/>
      <c r="N49" s="41"/>
    </row>
    <row r="50" spans="1:14" s="27" customFormat="1" ht="12.75" customHeight="1">
      <c r="A50" s="44" t="s">
        <v>84</v>
      </c>
      <c r="B50" s="49" t="s">
        <v>85</v>
      </c>
      <c r="C50" s="191">
        <v>392.03924</v>
      </c>
      <c r="D50" s="192">
        <v>164.690231</v>
      </c>
      <c r="E50" s="191">
        <v>338.475583</v>
      </c>
      <c r="F50" s="192">
        <v>115.44903</v>
      </c>
      <c r="G50" s="193">
        <v>86.33716946293436</v>
      </c>
      <c r="H50" s="194">
        <v>70.100715324153</v>
      </c>
      <c r="I50" s="35"/>
      <c r="J50" s="35"/>
      <c r="K50" s="40"/>
      <c r="L50" s="41"/>
      <c r="M50" s="41"/>
      <c r="N50" s="41"/>
    </row>
    <row r="51" spans="1:14" s="27" customFormat="1" ht="12.75" customHeight="1">
      <c r="A51" s="44" t="s">
        <v>86</v>
      </c>
      <c r="B51" s="49" t="s">
        <v>87</v>
      </c>
      <c r="C51" s="191">
        <v>1921.510919</v>
      </c>
      <c r="D51" s="192">
        <v>1316.470165</v>
      </c>
      <c r="E51" s="191">
        <v>1500.332134</v>
      </c>
      <c r="F51" s="192">
        <v>1100.435591</v>
      </c>
      <c r="G51" s="193">
        <v>78.08085393450736</v>
      </c>
      <c r="H51" s="194">
        <v>83.58986175733044</v>
      </c>
      <c r="I51" s="35"/>
      <c r="J51" s="35"/>
      <c r="K51" s="40"/>
      <c r="L51" s="41"/>
      <c r="M51" s="41"/>
      <c r="N51" s="41"/>
    </row>
    <row r="52" spans="1:14" s="27" customFormat="1" ht="12.75" customHeight="1">
      <c r="A52" s="50" t="s">
        <v>88</v>
      </c>
      <c r="B52" s="51" t="s">
        <v>89</v>
      </c>
      <c r="C52" s="201">
        <v>807.004623</v>
      </c>
      <c r="D52" s="202">
        <v>902.058849</v>
      </c>
      <c r="E52" s="201">
        <v>546.096484</v>
      </c>
      <c r="F52" s="202">
        <v>684.60355</v>
      </c>
      <c r="G52" s="203">
        <v>67.669560797547</v>
      </c>
      <c r="H52" s="204">
        <v>75.89344650395421</v>
      </c>
      <c r="I52" s="35"/>
      <c r="J52" s="35"/>
      <c r="K52" s="40"/>
      <c r="L52" s="41"/>
      <c r="M52" s="41"/>
      <c r="N52" s="41"/>
    </row>
    <row r="53" spans="1:14" s="27" customFormat="1" ht="12.75" customHeight="1">
      <c r="A53" s="52" t="s">
        <v>90</v>
      </c>
      <c r="B53" s="53" t="s">
        <v>91</v>
      </c>
      <c r="C53" s="205">
        <v>156.994163</v>
      </c>
      <c r="D53" s="195">
        <v>68.355186</v>
      </c>
      <c r="E53" s="205">
        <v>94.139614</v>
      </c>
      <c r="F53" s="195">
        <v>45.235102</v>
      </c>
      <c r="G53" s="206">
        <v>59.96376693316936</v>
      </c>
      <c r="H53" s="207">
        <v>66.1765473068861</v>
      </c>
      <c r="I53" s="35"/>
      <c r="J53" s="35"/>
      <c r="K53" s="40"/>
      <c r="L53" s="41"/>
      <c r="M53" s="41"/>
      <c r="N53" s="41"/>
    </row>
    <row r="54" spans="1:14" s="27" customFormat="1" ht="12.75" customHeight="1">
      <c r="A54" s="44" t="s">
        <v>92</v>
      </c>
      <c r="B54" s="49" t="s">
        <v>93</v>
      </c>
      <c r="C54" s="191">
        <v>96.493851</v>
      </c>
      <c r="D54" s="192">
        <v>37.68399</v>
      </c>
      <c r="E54" s="191">
        <v>67.765896</v>
      </c>
      <c r="F54" s="192">
        <v>42.374768</v>
      </c>
      <c r="G54" s="193">
        <v>70.22820138041749</v>
      </c>
      <c r="H54" s="194">
        <v>112.44766809459401</v>
      </c>
      <c r="I54" s="35"/>
      <c r="J54" s="35"/>
      <c r="K54" s="40"/>
      <c r="L54" s="41"/>
      <c r="M54" s="41"/>
      <c r="N54" s="41"/>
    </row>
    <row r="55" spans="1:14" s="27" customFormat="1" ht="12.75" customHeight="1">
      <c r="A55" s="44" t="s">
        <v>94</v>
      </c>
      <c r="B55" s="49" t="s">
        <v>95</v>
      </c>
      <c r="C55" s="191">
        <v>1.22326</v>
      </c>
      <c r="D55" s="192">
        <v>0.860811</v>
      </c>
      <c r="E55" s="191">
        <v>1.512342</v>
      </c>
      <c r="F55" s="192">
        <v>0.279824</v>
      </c>
      <c r="G55" s="193">
        <v>123.63209783692757</v>
      </c>
      <c r="H55" s="194">
        <v>32.50701954319822</v>
      </c>
      <c r="I55" s="35"/>
      <c r="J55" s="35"/>
      <c r="K55" s="40"/>
      <c r="L55" s="41"/>
      <c r="M55" s="41"/>
      <c r="N55" s="41"/>
    </row>
    <row r="56" spans="1:14" s="27" customFormat="1" ht="12.75" customHeight="1">
      <c r="A56" s="44" t="s">
        <v>96</v>
      </c>
      <c r="B56" s="49" t="s">
        <v>97</v>
      </c>
      <c r="C56" s="191">
        <v>418.423018</v>
      </c>
      <c r="D56" s="192">
        <v>760.037803</v>
      </c>
      <c r="E56" s="191">
        <v>277.403675</v>
      </c>
      <c r="F56" s="192">
        <v>511.175122</v>
      </c>
      <c r="G56" s="193">
        <v>66.29742224171807</v>
      </c>
      <c r="H56" s="194">
        <v>67.25653908033308</v>
      </c>
      <c r="I56" s="35"/>
      <c r="J56" s="35"/>
      <c r="K56" s="40"/>
      <c r="L56" s="41"/>
      <c r="M56" s="41"/>
      <c r="N56" s="41"/>
    </row>
    <row r="57" spans="1:14" s="27" customFormat="1" ht="12.75" customHeight="1">
      <c r="A57" s="44" t="s">
        <v>98</v>
      </c>
      <c r="B57" s="49" t="s">
        <v>99</v>
      </c>
      <c r="C57" s="191">
        <v>2.418331</v>
      </c>
      <c r="D57" s="192">
        <v>0.19884</v>
      </c>
      <c r="E57" s="191">
        <v>9.006359</v>
      </c>
      <c r="F57" s="192">
        <v>0.263363</v>
      </c>
      <c r="G57" s="193">
        <v>372.4204420321288</v>
      </c>
      <c r="H57" s="194">
        <v>132.4497083081875</v>
      </c>
      <c r="I57" s="35"/>
      <c r="J57" s="35"/>
      <c r="K57" s="40"/>
      <c r="L57" s="41"/>
      <c r="M57" s="41"/>
      <c r="N57" s="41"/>
    </row>
    <row r="58" spans="1:14" s="27" customFormat="1" ht="12.75" customHeight="1">
      <c r="A58" s="44" t="s">
        <v>100</v>
      </c>
      <c r="B58" s="49" t="s">
        <v>101</v>
      </c>
      <c r="C58" s="191">
        <v>2.980298</v>
      </c>
      <c r="D58" s="192">
        <v>0.495019</v>
      </c>
      <c r="E58" s="191">
        <v>2.774742</v>
      </c>
      <c r="F58" s="192">
        <v>1.079178</v>
      </c>
      <c r="G58" s="193">
        <v>93.10283736726998</v>
      </c>
      <c r="H58" s="194">
        <v>218.0073896153481</v>
      </c>
      <c r="I58" s="35"/>
      <c r="J58" s="35"/>
      <c r="K58" s="40"/>
      <c r="L58" s="41"/>
      <c r="M58" s="41"/>
      <c r="N58" s="41"/>
    </row>
    <row r="59" spans="1:14" s="27" customFormat="1" ht="12.75" customHeight="1">
      <c r="A59" s="44" t="s">
        <v>102</v>
      </c>
      <c r="B59" s="49" t="s">
        <v>103</v>
      </c>
      <c r="C59" s="191">
        <v>98.738699</v>
      </c>
      <c r="D59" s="192">
        <v>74.0821</v>
      </c>
      <c r="E59" s="191">
        <v>72.577309</v>
      </c>
      <c r="F59" s="192">
        <v>54.132006</v>
      </c>
      <c r="G59" s="193">
        <v>73.50442099708039</v>
      </c>
      <c r="H59" s="194">
        <v>73.0702909339773</v>
      </c>
      <c r="I59" s="35"/>
      <c r="J59" s="35"/>
      <c r="K59" s="40"/>
      <c r="L59" s="41"/>
      <c r="M59" s="41"/>
      <c r="N59" s="41"/>
    </row>
    <row r="60" spans="1:14" s="27" customFormat="1" ht="12.75" customHeight="1">
      <c r="A60" s="44" t="s">
        <v>104</v>
      </c>
      <c r="B60" s="49" t="s">
        <v>105</v>
      </c>
      <c r="C60" s="191">
        <v>628.969734</v>
      </c>
      <c r="D60" s="192">
        <v>958.189498</v>
      </c>
      <c r="E60" s="191">
        <v>532.79498</v>
      </c>
      <c r="F60" s="192">
        <v>858.288805</v>
      </c>
      <c r="G60" s="193">
        <v>84.70916026620766</v>
      </c>
      <c r="H60" s="194">
        <v>89.57401503475883</v>
      </c>
      <c r="I60" s="35"/>
      <c r="J60" s="35"/>
      <c r="K60" s="40"/>
      <c r="L60" s="41"/>
      <c r="M60" s="41"/>
      <c r="N60" s="41"/>
    </row>
    <row r="61" spans="1:14" s="27" customFormat="1" ht="12.75" customHeight="1">
      <c r="A61" s="44" t="s">
        <v>106</v>
      </c>
      <c r="B61" s="49" t="s">
        <v>107</v>
      </c>
      <c r="C61" s="191">
        <v>107.818421</v>
      </c>
      <c r="D61" s="192">
        <v>210.369751</v>
      </c>
      <c r="E61" s="191">
        <v>94.668824</v>
      </c>
      <c r="F61" s="192">
        <v>155.993545</v>
      </c>
      <c r="G61" s="193">
        <v>87.80394214825313</v>
      </c>
      <c r="H61" s="194">
        <v>74.15207949739884</v>
      </c>
      <c r="I61" s="35"/>
      <c r="J61" s="35"/>
      <c r="K61" s="40"/>
      <c r="L61" s="41"/>
      <c r="M61" s="41"/>
      <c r="N61" s="41"/>
    </row>
    <row r="62" spans="1:14" s="27" customFormat="1" ht="12.75" customHeight="1">
      <c r="A62" s="46" t="s">
        <v>108</v>
      </c>
      <c r="B62" s="54" t="s">
        <v>109</v>
      </c>
      <c r="C62" s="196">
        <v>2.53531</v>
      </c>
      <c r="D62" s="208">
        <v>0.011347</v>
      </c>
      <c r="E62" s="196">
        <v>2.29061</v>
      </c>
      <c r="F62" s="197">
        <v>0.045314</v>
      </c>
      <c r="G62" s="198">
        <v>90.3483203237474</v>
      </c>
      <c r="H62" s="199">
        <v>399.3478452454394</v>
      </c>
      <c r="I62" s="56"/>
      <c r="J62" s="56"/>
      <c r="K62" s="40"/>
      <c r="L62" s="41"/>
      <c r="M62" s="41"/>
      <c r="N62" s="41"/>
    </row>
    <row r="63" spans="1:14" s="27" customFormat="1" ht="12.75" customHeight="1">
      <c r="A63" s="42" t="s">
        <v>110</v>
      </c>
      <c r="B63" s="55" t="s">
        <v>111</v>
      </c>
      <c r="C63" s="187">
        <v>38.164028</v>
      </c>
      <c r="D63" s="209">
        <v>11.910023</v>
      </c>
      <c r="E63" s="187">
        <v>29.661783</v>
      </c>
      <c r="F63" s="188">
        <v>12.466962</v>
      </c>
      <c r="G63" s="200">
        <v>77.72183533666833</v>
      </c>
      <c r="H63" s="190">
        <v>104.67622102828852</v>
      </c>
      <c r="I63" s="56"/>
      <c r="J63" s="56"/>
      <c r="K63" s="40"/>
      <c r="L63" s="41"/>
      <c r="M63" s="41"/>
      <c r="N63" s="41"/>
    </row>
    <row r="64" spans="1:14" s="27" customFormat="1" ht="12.75" customHeight="1">
      <c r="A64" s="44" t="s">
        <v>112</v>
      </c>
      <c r="B64" s="49" t="s">
        <v>113</v>
      </c>
      <c r="C64" s="191">
        <v>105.410525</v>
      </c>
      <c r="D64" s="210">
        <v>19.442296</v>
      </c>
      <c r="E64" s="191">
        <v>100.229711</v>
      </c>
      <c r="F64" s="192">
        <v>19.341856</v>
      </c>
      <c r="G64" s="193">
        <v>95.08510748808052</v>
      </c>
      <c r="H64" s="194">
        <v>99.48339434807495</v>
      </c>
      <c r="I64" s="56"/>
      <c r="J64" s="56"/>
      <c r="K64" s="40"/>
      <c r="L64" s="41"/>
      <c r="M64" s="41"/>
      <c r="N64" s="41"/>
    </row>
    <row r="65" spans="1:14" s="27" customFormat="1" ht="12.75" customHeight="1">
      <c r="A65" s="44" t="s">
        <v>114</v>
      </c>
      <c r="B65" s="49" t="s">
        <v>115</v>
      </c>
      <c r="C65" s="191">
        <v>3.335758</v>
      </c>
      <c r="D65" s="210">
        <v>0.370319</v>
      </c>
      <c r="E65" s="191">
        <v>2.966511</v>
      </c>
      <c r="F65" s="192">
        <v>0.361033</v>
      </c>
      <c r="G65" s="193">
        <v>88.93064185111751</v>
      </c>
      <c r="H65" s="194">
        <v>97.49243220034617</v>
      </c>
      <c r="I65" s="35"/>
      <c r="J65" s="35"/>
      <c r="K65" s="40"/>
      <c r="L65" s="41"/>
      <c r="M65" s="41"/>
      <c r="N65" s="41"/>
    </row>
    <row r="66" spans="1:14" s="27" customFormat="1" ht="12.75" customHeight="1">
      <c r="A66" s="44" t="s">
        <v>116</v>
      </c>
      <c r="B66" s="49" t="s">
        <v>117</v>
      </c>
      <c r="C66" s="191">
        <v>111.905041</v>
      </c>
      <c r="D66" s="210">
        <v>215.249461</v>
      </c>
      <c r="E66" s="191">
        <v>82.440637</v>
      </c>
      <c r="F66" s="192">
        <v>111.006855</v>
      </c>
      <c r="G66" s="193">
        <v>73.67017273153941</v>
      </c>
      <c r="H66" s="194">
        <v>51.57125805764503</v>
      </c>
      <c r="I66" s="35"/>
      <c r="J66" s="35"/>
      <c r="K66" s="40"/>
      <c r="L66" s="41"/>
      <c r="M66" s="41"/>
      <c r="N66" s="41"/>
    </row>
    <row r="67" spans="1:14" s="27" customFormat="1" ht="12.75" customHeight="1">
      <c r="A67" s="44" t="s">
        <v>118</v>
      </c>
      <c r="B67" s="49" t="s">
        <v>119</v>
      </c>
      <c r="C67" s="191">
        <v>69.154958</v>
      </c>
      <c r="D67" s="210">
        <v>50.18338</v>
      </c>
      <c r="E67" s="191">
        <v>122.066009</v>
      </c>
      <c r="F67" s="192">
        <v>43.4482</v>
      </c>
      <c r="G67" s="193">
        <v>176.51085696559892</v>
      </c>
      <c r="H67" s="194">
        <v>86.57886336073815</v>
      </c>
      <c r="I67" s="35"/>
      <c r="J67" s="35"/>
      <c r="K67" s="40"/>
      <c r="L67" s="41"/>
      <c r="M67" s="41"/>
      <c r="N67" s="41"/>
    </row>
    <row r="68" spans="1:14" s="27" customFormat="1" ht="12.75" customHeight="1">
      <c r="A68" s="44" t="s">
        <v>120</v>
      </c>
      <c r="B68" s="49" t="s">
        <v>121</v>
      </c>
      <c r="C68" s="191">
        <v>102.291514</v>
      </c>
      <c r="D68" s="210">
        <v>64.279388</v>
      </c>
      <c r="E68" s="191">
        <v>79.772116</v>
      </c>
      <c r="F68" s="192">
        <v>45.566303</v>
      </c>
      <c r="G68" s="193">
        <v>77.98507704167913</v>
      </c>
      <c r="H68" s="194">
        <v>70.88789177644317</v>
      </c>
      <c r="I68" s="35"/>
      <c r="J68" s="35"/>
      <c r="K68" s="40"/>
      <c r="L68" s="41"/>
      <c r="M68" s="41"/>
      <c r="N68" s="41"/>
    </row>
    <row r="69" spans="1:14" s="27" customFormat="1" ht="12.75" customHeight="1">
      <c r="A69" s="44" t="s">
        <v>122</v>
      </c>
      <c r="B69" s="49" t="s">
        <v>123</v>
      </c>
      <c r="C69" s="191">
        <v>40.155278</v>
      </c>
      <c r="D69" s="210">
        <v>6.778882</v>
      </c>
      <c r="E69" s="191">
        <v>30.405536</v>
      </c>
      <c r="F69" s="192">
        <v>5.12784</v>
      </c>
      <c r="G69" s="193">
        <v>75.71989913754301</v>
      </c>
      <c r="H69" s="194">
        <v>75.64433191195835</v>
      </c>
      <c r="I69" s="35"/>
      <c r="J69" s="35"/>
      <c r="K69" s="40"/>
      <c r="L69" s="41"/>
      <c r="M69" s="41"/>
      <c r="N69" s="41"/>
    </row>
    <row r="70" spans="1:14" s="27" customFormat="1" ht="12.75" customHeight="1">
      <c r="A70" s="44" t="s">
        <v>124</v>
      </c>
      <c r="B70" s="49" t="s">
        <v>125</v>
      </c>
      <c r="C70" s="191">
        <v>33.709204</v>
      </c>
      <c r="D70" s="210">
        <v>24.975513</v>
      </c>
      <c r="E70" s="191">
        <v>29.352068</v>
      </c>
      <c r="F70" s="192">
        <v>11.764236</v>
      </c>
      <c r="G70" s="193">
        <v>87.0743432565183</v>
      </c>
      <c r="H70" s="194">
        <v>47.10308052531293</v>
      </c>
      <c r="I70" s="35"/>
      <c r="J70" s="35"/>
      <c r="K70" s="40"/>
      <c r="L70" s="41"/>
      <c r="M70" s="41"/>
      <c r="N70" s="41"/>
    </row>
    <row r="71" spans="1:14" s="27" customFormat="1" ht="12.75" customHeight="1">
      <c r="A71" s="44" t="s">
        <v>126</v>
      </c>
      <c r="B71" s="49" t="s">
        <v>127</v>
      </c>
      <c r="C71" s="191">
        <v>133.424731</v>
      </c>
      <c r="D71" s="210">
        <v>43.084081</v>
      </c>
      <c r="E71" s="191">
        <v>89.884166</v>
      </c>
      <c r="F71" s="192">
        <v>33.788525</v>
      </c>
      <c r="G71" s="193">
        <v>67.36694563768691</v>
      </c>
      <c r="H71" s="194">
        <v>78.42461581111596</v>
      </c>
      <c r="I71" s="35"/>
      <c r="J71" s="35"/>
      <c r="K71" s="40"/>
      <c r="L71" s="41"/>
      <c r="M71" s="41"/>
      <c r="N71" s="41"/>
    </row>
    <row r="72" spans="1:14" s="27" customFormat="1" ht="12.75" customHeight="1">
      <c r="A72" s="50" t="s">
        <v>128</v>
      </c>
      <c r="B72" s="51" t="s">
        <v>129</v>
      </c>
      <c r="C72" s="201">
        <v>42.303635</v>
      </c>
      <c r="D72" s="211">
        <v>35.701216</v>
      </c>
      <c r="E72" s="201">
        <v>34.195815</v>
      </c>
      <c r="F72" s="202">
        <v>45.359672</v>
      </c>
      <c r="G72" s="203">
        <v>80.8342238202462</v>
      </c>
      <c r="H72" s="204">
        <v>127.05357711065079</v>
      </c>
      <c r="I72" s="35"/>
      <c r="J72" s="35"/>
      <c r="K72" s="40"/>
      <c r="L72" s="41"/>
      <c r="M72" s="41"/>
      <c r="N72" s="41"/>
    </row>
    <row r="73" spans="1:14" s="27" customFormat="1" ht="12.75" customHeight="1">
      <c r="A73" s="52" t="s">
        <v>130</v>
      </c>
      <c r="B73" s="53" t="s">
        <v>131</v>
      </c>
      <c r="C73" s="205">
        <v>302.573176</v>
      </c>
      <c r="D73" s="212">
        <v>291.244096</v>
      </c>
      <c r="E73" s="205">
        <v>358.83881</v>
      </c>
      <c r="F73" s="195">
        <v>313.991029</v>
      </c>
      <c r="G73" s="206">
        <v>118.59571120739403</v>
      </c>
      <c r="H73" s="207">
        <v>107.81026407484669</v>
      </c>
      <c r="I73" s="35"/>
      <c r="J73" s="35"/>
      <c r="K73" s="40"/>
      <c r="L73" s="41"/>
      <c r="M73" s="41"/>
      <c r="N73" s="41"/>
    </row>
    <row r="74" spans="1:14" s="27" customFormat="1" ht="12.75" customHeight="1">
      <c r="A74" s="44" t="s">
        <v>132</v>
      </c>
      <c r="B74" s="49" t="s">
        <v>133</v>
      </c>
      <c r="C74" s="191">
        <v>243.868632</v>
      </c>
      <c r="D74" s="210">
        <v>350.740039</v>
      </c>
      <c r="E74" s="191">
        <v>302.862019</v>
      </c>
      <c r="F74" s="192">
        <v>302.087382</v>
      </c>
      <c r="G74" s="193">
        <v>124.19064170581807</v>
      </c>
      <c r="H74" s="194">
        <v>86.12857056790142</v>
      </c>
      <c r="I74" s="35"/>
      <c r="J74" s="35"/>
      <c r="K74" s="40"/>
      <c r="L74" s="41"/>
      <c r="M74" s="41"/>
      <c r="N74" s="41"/>
    </row>
    <row r="75" spans="1:14" s="27" customFormat="1" ht="12.75" customHeight="1">
      <c r="A75" s="44" t="s">
        <v>134</v>
      </c>
      <c r="B75" s="49" t="s">
        <v>135</v>
      </c>
      <c r="C75" s="191">
        <v>90.525969</v>
      </c>
      <c r="D75" s="210">
        <v>74.670274</v>
      </c>
      <c r="E75" s="191">
        <v>77.87163</v>
      </c>
      <c r="F75" s="192">
        <v>62.32786</v>
      </c>
      <c r="G75" s="193">
        <v>86.0213161595652</v>
      </c>
      <c r="H75" s="194">
        <v>83.47077981795003</v>
      </c>
      <c r="I75" s="35"/>
      <c r="J75" s="35"/>
      <c r="K75" s="40"/>
      <c r="L75" s="41"/>
      <c r="M75" s="41"/>
      <c r="N75" s="41"/>
    </row>
    <row r="76" spans="1:14" s="27" customFormat="1" ht="12.75" customHeight="1">
      <c r="A76" s="44" t="s">
        <v>136</v>
      </c>
      <c r="B76" s="49" t="s">
        <v>137</v>
      </c>
      <c r="C76" s="191">
        <v>349.517978</v>
      </c>
      <c r="D76" s="210">
        <v>569.113696</v>
      </c>
      <c r="E76" s="191">
        <v>324.045436</v>
      </c>
      <c r="F76" s="192">
        <v>536.270397</v>
      </c>
      <c r="G76" s="193">
        <v>92.71209391123222</v>
      </c>
      <c r="H76" s="194">
        <v>94.22904434898717</v>
      </c>
      <c r="I76" s="35"/>
      <c r="J76" s="35"/>
      <c r="K76" s="40"/>
      <c r="L76" s="41"/>
      <c r="M76" s="41"/>
      <c r="N76" s="41"/>
    </row>
    <row r="77" spans="1:14" s="27" customFormat="1" ht="12.75" customHeight="1">
      <c r="A77" s="44" t="s">
        <v>138</v>
      </c>
      <c r="B77" s="49" t="s">
        <v>139</v>
      </c>
      <c r="C77" s="191">
        <v>9.224414</v>
      </c>
      <c r="D77" s="210">
        <v>8.207427</v>
      </c>
      <c r="E77" s="191">
        <v>12.147185</v>
      </c>
      <c r="F77" s="192">
        <v>9.611144</v>
      </c>
      <c r="G77" s="193">
        <v>131.68516720953767</v>
      </c>
      <c r="H77" s="194">
        <v>117.10300926222068</v>
      </c>
      <c r="I77" s="35"/>
      <c r="J77" s="35"/>
      <c r="K77" s="40"/>
      <c r="L77" s="41"/>
      <c r="M77" s="41"/>
      <c r="N77" s="41"/>
    </row>
    <row r="78" spans="1:14" s="27" customFormat="1" ht="12.75" customHeight="1">
      <c r="A78" s="44" t="s">
        <v>140</v>
      </c>
      <c r="B78" s="49" t="s">
        <v>141</v>
      </c>
      <c r="C78" s="191">
        <v>5.055903</v>
      </c>
      <c r="D78" s="210">
        <v>7.826083</v>
      </c>
      <c r="E78" s="191">
        <v>4.265063</v>
      </c>
      <c r="F78" s="192">
        <v>4.965795</v>
      </c>
      <c r="G78" s="193">
        <v>84.35808598384898</v>
      </c>
      <c r="H78" s="194">
        <v>63.451857078438856</v>
      </c>
      <c r="I78" s="35"/>
      <c r="J78" s="35"/>
      <c r="K78" s="40"/>
      <c r="L78" s="41"/>
      <c r="M78" s="41"/>
      <c r="N78" s="41"/>
    </row>
    <row r="79" spans="1:14" s="27" customFormat="1" ht="12.75" customHeight="1">
      <c r="A79" s="44" t="s">
        <v>142</v>
      </c>
      <c r="B79" s="49" t="s">
        <v>143</v>
      </c>
      <c r="C79" s="191">
        <v>4.307312</v>
      </c>
      <c r="D79" s="210">
        <v>1.215184</v>
      </c>
      <c r="E79" s="191">
        <v>3.885934</v>
      </c>
      <c r="F79" s="192">
        <v>0.959201</v>
      </c>
      <c r="G79" s="193">
        <v>90.21714702812335</v>
      </c>
      <c r="H79" s="194">
        <v>78.93463047571396</v>
      </c>
      <c r="I79" s="35"/>
      <c r="J79" s="35"/>
      <c r="K79" s="40"/>
      <c r="L79" s="41"/>
      <c r="M79" s="41"/>
      <c r="N79" s="41"/>
    </row>
    <row r="80" spans="1:14" s="27" customFormat="1" ht="12.75" customHeight="1">
      <c r="A80" s="44" t="s">
        <v>144</v>
      </c>
      <c r="B80" s="49" t="s">
        <v>145</v>
      </c>
      <c r="C80" s="191">
        <v>180.65175</v>
      </c>
      <c r="D80" s="210">
        <v>130.866114</v>
      </c>
      <c r="E80" s="191">
        <v>122.732904</v>
      </c>
      <c r="F80" s="192">
        <v>101.067015</v>
      </c>
      <c r="G80" s="193">
        <v>67.93895104808009</v>
      </c>
      <c r="H80" s="194">
        <v>77.22932385690004</v>
      </c>
      <c r="I80" s="35"/>
      <c r="J80" s="35"/>
      <c r="K80" s="40"/>
      <c r="L80" s="41"/>
      <c r="M80" s="41"/>
      <c r="N80" s="41"/>
    </row>
    <row r="81" spans="1:14" s="27" customFormat="1" ht="12.75" customHeight="1">
      <c r="A81" s="44" t="s">
        <v>146</v>
      </c>
      <c r="B81" s="49" t="s">
        <v>147</v>
      </c>
      <c r="C81" s="191">
        <v>158.356379</v>
      </c>
      <c r="D81" s="210">
        <v>71.175813</v>
      </c>
      <c r="E81" s="191">
        <v>114.969469</v>
      </c>
      <c r="F81" s="192">
        <v>42.493683</v>
      </c>
      <c r="G81" s="193">
        <v>72.60172891424854</v>
      </c>
      <c r="H81" s="194">
        <v>59.702420258971955</v>
      </c>
      <c r="I81" s="35"/>
      <c r="J81" s="35"/>
      <c r="K81" s="40"/>
      <c r="L81" s="41"/>
      <c r="M81" s="41"/>
      <c r="N81" s="41"/>
    </row>
    <row r="82" spans="1:14" s="27" customFormat="1" ht="12.75" customHeight="1">
      <c r="A82" s="46" t="s">
        <v>148</v>
      </c>
      <c r="B82" s="54" t="s">
        <v>149</v>
      </c>
      <c r="C82" s="196">
        <v>327.280574</v>
      </c>
      <c r="D82" s="208">
        <v>376.1483</v>
      </c>
      <c r="E82" s="196">
        <v>251.315279</v>
      </c>
      <c r="F82" s="197">
        <v>293.243702</v>
      </c>
      <c r="G82" s="198">
        <v>76.7889385943206</v>
      </c>
      <c r="H82" s="199">
        <v>77.95959785010326</v>
      </c>
      <c r="I82" s="35"/>
      <c r="J82" s="35"/>
      <c r="K82" s="40"/>
      <c r="L82" s="41"/>
      <c r="M82" s="41"/>
      <c r="N82" s="41"/>
    </row>
    <row r="83" spans="1:14" s="27" customFormat="1" ht="12.75" customHeight="1">
      <c r="A83" s="42" t="s">
        <v>150</v>
      </c>
      <c r="B83" s="55" t="s">
        <v>151</v>
      </c>
      <c r="C83" s="187">
        <v>83.885213</v>
      </c>
      <c r="D83" s="209">
        <v>122.645473</v>
      </c>
      <c r="E83" s="187">
        <v>80.114077</v>
      </c>
      <c r="F83" s="188">
        <v>107.047058</v>
      </c>
      <c r="G83" s="200">
        <v>95.50440910247198</v>
      </c>
      <c r="H83" s="190">
        <v>87.28170341843764</v>
      </c>
      <c r="I83" s="35"/>
      <c r="J83" s="35"/>
      <c r="K83" s="40"/>
      <c r="L83" s="41"/>
      <c r="M83" s="41"/>
      <c r="N83" s="41"/>
    </row>
    <row r="84" spans="1:14" s="27" customFormat="1" ht="12.75" customHeight="1">
      <c r="A84" s="44" t="s">
        <v>152</v>
      </c>
      <c r="B84" s="49" t="s">
        <v>153</v>
      </c>
      <c r="C84" s="191">
        <v>1940.701199</v>
      </c>
      <c r="D84" s="210">
        <v>3380.690437</v>
      </c>
      <c r="E84" s="191">
        <v>1032.109914</v>
      </c>
      <c r="F84" s="192">
        <v>2005.45615</v>
      </c>
      <c r="G84" s="193">
        <v>53.18231959313587</v>
      </c>
      <c r="H84" s="194">
        <v>59.32090463093766</v>
      </c>
      <c r="I84" s="35"/>
      <c r="J84" s="35"/>
      <c r="K84" s="40"/>
      <c r="L84" s="41"/>
      <c r="M84" s="41"/>
      <c r="N84" s="41"/>
    </row>
    <row r="85" spans="1:14" s="27" customFormat="1" ht="12.75" customHeight="1">
      <c r="A85" s="44" t="s">
        <v>154</v>
      </c>
      <c r="B85" s="49" t="s">
        <v>155</v>
      </c>
      <c r="C85" s="191">
        <v>1477.382265</v>
      </c>
      <c r="D85" s="210">
        <v>1596.793102</v>
      </c>
      <c r="E85" s="191">
        <v>954.126962</v>
      </c>
      <c r="F85" s="192">
        <v>1019.608563</v>
      </c>
      <c r="G85" s="193">
        <v>64.58226720353923</v>
      </c>
      <c r="H85" s="194">
        <v>63.85351751099937</v>
      </c>
      <c r="I85" s="35"/>
      <c r="J85" s="35"/>
      <c r="K85" s="40"/>
      <c r="L85" s="41"/>
      <c r="M85" s="41"/>
      <c r="N85" s="41"/>
    </row>
    <row r="86" spans="1:14" s="27" customFormat="1" ht="12.75" customHeight="1">
      <c r="A86" s="44" t="s">
        <v>156</v>
      </c>
      <c r="B86" s="49" t="s">
        <v>157</v>
      </c>
      <c r="C86" s="191">
        <v>401.210359</v>
      </c>
      <c r="D86" s="210">
        <v>418.345828</v>
      </c>
      <c r="E86" s="191">
        <v>228.293687</v>
      </c>
      <c r="F86" s="192">
        <v>200.700756</v>
      </c>
      <c r="G86" s="193">
        <v>56.9012444167724</v>
      </c>
      <c r="H86" s="194">
        <v>47.974843435034806</v>
      </c>
      <c r="I86" s="35"/>
      <c r="J86" s="35"/>
      <c r="K86" s="40"/>
      <c r="L86" s="41"/>
      <c r="M86" s="41"/>
      <c r="N86" s="41"/>
    </row>
    <row r="87" spans="1:14" s="27" customFormat="1" ht="12.75" customHeight="1">
      <c r="A87" s="44" t="s">
        <v>158</v>
      </c>
      <c r="B87" s="49" t="s">
        <v>159</v>
      </c>
      <c r="C87" s="191">
        <v>7.882971</v>
      </c>
      <c r="D87" s="210">
        <v>7.233787</v>
      </c>
      <c r="E87" s="191">
        <v>3.168902</v>
      </c>
      <c r="F87" s="192">
        <v>8.225421</v>
      </c>
      <c r="G87" s="193">
        <v>40.199336011765105</v>
      </c>
      <c r="H87" s="194">
        <v>113.70836603289536</v>
      </c>
      <c r="I87" s="35"/>
      <c r="J87" s="35"/>
      <c r="K87" s="40"/>
      <c r="L87" s="41"/>
      <c r="M87" s="41"/>
      <c r="N87" s="41"/>
    </row>
    <row r="88" spans="1:14" s="27" customFormat="1" ht="12.75" customHeight="1">
      <c r="A88" s="44" t="s">
        <v>160</v>
      </c>
      <c r="B88" s="49" t="s">
        <v>161</v>
      </c>
      <c r="C88" s="191">
        <v>411.828503</v>
      </c>
      <c r="D88" s="210">
        <v>593.899345</v>
      </c>
      <c r="E88" s="191">
        <v>259.369151</v>
      </c>
      <c r="F88" s="192">
        <v>474.981841</v>
      </c>
      <c r="G88" s="193">
        <v>62.97989311342056</v>
      </c>
      <c r="H88" s="194">
        <v>79.97682519754251</v>
      </c>
      <c r="I88" s="35"/>
      <c r="J88" s="35"/>
      <c r="K88" s="40"/>
      <c r="L88" s="41"/>
      <c r="M88" s="41"/>
      <c r="N88" s="41"/>
    </row>
    <row r="89" spans="1:14" s="27" customFormat="1" ht="12.75" customHeight="1">
      <c r="A89" s="44" t="s">
        <v>162</v>
      </c>
      <c r="B89" s="49" t="s">
        <v>163</v>
      </c>
      <c r="C89" s="191">
        <v>6.973673</v>
      </c>
      <c r="D89" s="210">
        <v>1.830777</v>
      </c>
      <c r="E89" s="191">
        <v>2.624776</v>
      </c>
      <c r="F89" s="192">
        <v>1.919246</v>
      </c>
      <c r="G89" s="193">
        <v>37.63835786392623</v>
      </c>
      <c r="H89" s="194">
        <v>104.83231982923098</v>
      </c>
      <c r="I89" s="35"/>
      <c r="J89" s="35"/>
      <c r="K89" s="40"/>
      <c r="L89" s="41"/>
      <c r="M89" s="41"/>
      <c r="N89" s="41"/>
    </row>
    <row r="90" spans="1:14" s="27" customFormat="1" ht="12.75" customHeight="1">
      <c r="A90" s="44" t="s">
        <v>164</v>
      </c>
      <c r="B90" s="49" t="s">
        <v>165</v>
      </c>
      <c r="C90" s="191">
        <v>113.269884</v>
      </c>
      <c r="D90" s="210">
        <v>62.991141</v>
      </c>
      <c r="E90" s="191">
        <v>48.569306</v>
      </c>
      <c r="F90" s="192">
        <v>38.327471</v>
      </c>
      <c r="G90" s="193">
        <v>42.879275836461524</v>
      </c>
      <c r="H90" s="194">
        <v>60.84581163563937</v>
      </c>
      <c r="I90" s="35"/>
      <c r="J90" s="35"/>
      <c r="K90" s="40"/>
      <c r="L90" s="41"/>
      <c r="M90" s="41"/>
      <c r="N90" s="41"/>
    </row>
    <row r="91" spans="1:14" s="27" customFormat="1" ht="12.75" customHeight="1">
      <c r="A91" s="50" t="s">
        <v>166</v>
      </c>
      <c r="B91" s="51" t="s">
        <v>167</v>
      </c>
      <c r="C91" s="201">
        <v>45.896879</v>
      </c>
      <c r="D91" s="211">
        <v>21.433176</v>
      </c>
      <c r="E91" s="201">
        <v>28.9832</v>
      </c>
      <c r="F91" s="202">
        <v>12.268464</v>
      </c>
      <c r="G91" s="203">
        <v>63.148520403751206</v>
      </c>
      <c r="H91" s="204">
        <v>57.240532154450655</v>
      </c>
      <c r="I91" s="35"/>
      <c r="J91" s="35"/>
      <c r="K91" s="40"/>
      <c r="L91" s="41"/>
      <c r="M91" s="41"/>
      <c r="N91" s="41"/>
    </row>
    <row r="92" spans="1:14" s="27" customFormat="1" ht="12.75" customHeight="1">
      <c r="A92" s="52" t="s">
        <v>168</v>
      </c>
      <c r="B92" s="53" t="s">
        <v>169</v>
      </c>
      <c r="C92" s="205">
        <v>14.359184</v>
      </c>
      <c r="D92" s="212">
        <v>9.108043</v>
      </c>
      <c r="E92" s="205">
        <v>8.561244</v>
      </c>
      <c r="F92" s="195">
        <v>5.290149</v>
      </c>
      <c r="G92" s="206">
        <v>59.622078803363756</v>
      </c>
      <c r="H92" s="207">
        <v>58.082169792127694</v>
      </c>
      <c r="I92" s="35"/>
      <c r="J92" s="35"/>
      <c r="K92" s="40"/>
      <c r="L92" s="41"/>
      <c r="M92" s="41"/>
      <c r="N92" s="41"/>
    </row>
    <row r="93" spans="1:14" s="27" customFormat="1" ht="12.75" customHeight="1">
      <c r="A93" s="44" t="s">
        <v>170</v>
      </c>
      <c r="B93" s="49" t="s">
        <v>171</v>
      </c>
      <c r="C93" s="191">
        <v>203.180838</v>
      </c>
      <c r="D93" s="210">
        <v>71.493552</v>
      </c>
      <c r="E93" s="191">
        <v>139.95267</v>
      </c>
      <c r="F93" s="192">
        <v>67.458805</v>
      </c>
      <c r="G93" s="193">
        <v>68.88084101710419</v>
      </c>
      <c r="H93" s="194">
        <v>94.35648826064762</v>
      </c>
      <c r="I93" s="35"/>
      <c r="J93" s="35"/>
      <c r="K93" s="40"/>
      <c r="L93" s="41"/>
      <c r="M93" s="41"/>
      <c r="N93" s="41"/>
    </row>
    <row r="94" spans="1:14" s="27" customFormat="1" ht="12.75" customHeight="1">
      <c r="A94" s="44" t="s">
        <v>172</v>
      </c>
      <c r="B94" s="49" t="s">
        <v>173</v>
      </c>
      <c r="C94" s="191">
        <v>430.460267</v>
      </c>
      <c r="D94" s="210">
        <v>362.225763</v>
      </c>
      <c r="E94" s="191">
        <v>349.427197</v>
      </c>
      <c r="F94" s="192">
        <v>321.742001</v>
      </c>
      <c r="G94" s="193">
        <v>81.17524979372834</v>
      </c>
      <c r="H94" s="194">
        <v>88.82361053926472</v>
      </c>
      <c r="I94" s="35"/>
      <c r="J94" s="35"/>
      <c r="K94" s="40"/>
      <c r="L94" s="41"/>
      <c r="M94" s="41"/>
      <c r="N94" s="41"/>
    </row>
    <row r="95" spans="1:14" s="27" customFormat="1" ht="12.75" customHeight="1">
      <c r="A95" s="44" t="s">
        <v>174</v>
      </c>
      <c r="B95" s="49" t="s">
        <v>175</v>
      </c>
      <c r="C95" s="191">
        <v>5311.606441</v>
      </c>
      <c r="D95" s="210">
        <v>4684.181826</v>
      </c>
      <c r="E95" s="191">
        <v>3657.096661</v>
      </c>
      <c r="F95" s="192">
        <v>3470.370779</v>
      </c>
      <c r="G95" s="193">
        <v>68.85104726078858</v>
      </c>
      <c r="H95" s="194">
        <v>74.08702112581058</v>
      </c>
      <c r="I95" s="35"/>
      <c r="J95" s="35"/>
      <c r="K95" s="40"/>
      <c r="L95" s="41"/>
      <c r="M95" s="41"/>
      <c r="N95" s="41"/>
    </row>
    <row r="96" spans="1:14" s="27" customFormat="1" ht="12.75" customHeight="1">
      <c r="A96" s="44" t="s">
        <v>176</v>
      </c>
      <c r="B96" s="49" t="s">
        <v>177</v>
      </c>
      <c r="C96" s="191">
        <v>8425.98047</v>
      </c>
      <c r="D96" s="210">
        <v>10112.975087</v>
      </c>
      <c r="E96" s="191">
        <v>7198.830438</v>
      </c>
      <c r="F96" s="192">
        <v>9641.006729</v>
      </c>
      <c r="G96" s="193">
        <v>85.4361158755451</v>
      </c>
      <c r="H96" s="194">
        <v>95.33304142510245</v>
      </c>
      <c r="I96" s="35"/>
      <c r="J96" s="35"/>
      <c r="K96" s="40"/>
      <c r="L96" s="41"/>
      <c r="M96" s="41"/>
      <c r="N96" s="41"/>
    </row>
    <row r="97" spans="1:14" s="27" customFormat="1" ht="12.75" customHeight="1">
      <c r="A97" s="44" t="s">
        <v>178</v>
      </c>
      <c r="B97" s="49" t="s">
        <v>179</v>
      </c>
      <c r="C97" s="191">
        <v>209.747203</v>
      </c>
      <c r="D97" s="210">
        <v>366.14909</v>
      </c>
      <c r="E97" s="191">
        <v>154.018504</v>
      </c>
      <c r="F97" s="192">
        <v>286.547853</v>
      </c>
      <c r="G97" s="193">
        <v>73.43054009640358</v>
      </c>
      <c r="H97" s="194">
        <v>78.25988397240042</v>
      </c>
      <c r="I97" s="35"/>
      <c r="J97" s="35"/>
      <c r="K97" s="40"/>
      <c r="L97" s="41"/>
      <c r="M97" s="41"/>
      <c r="N97" s="41"/>
    </row>
    <row r="98" spans="1:14" s="27" customFormat="1" ht="12.75" customHeight="1">
      <c r="A98" s="44" t="s">
        <v>180</v>
      </c>
      <c r="B98" s="49" t="s">
        <v>181</v>
      </c>
      <c r="C98" s="191">
        <v>6356.387333</v>
      </c>
      <c r="D98" s="210">
        <v>10337.697846</v>
      </c>
      <c r="E98" s="191">
        <v>3905.694016</v>
      </c>
      <c r="F98" s="192">
        <v>7232.097981</v>
      </c>
      <c r="G98" s="193">
        <v>61.44518594269876</v>
      </c>
      <c r="H98" s="194">
        <v>69.95849645381482</v>
      </c>
      <c r="I98" s="35"/>
      <c r="J98" s="35"/>
      <c r="K98" s="40"/>
      <c r="L98" s="41"/>
      <c r="M98" s="41"/>
      <c r="N98" s="41"/>
    </row>
    <row r="99" spans="1:14" s="27" customFormat="1" ht="12.75" customHeight="1">
      <c r="A99" s="44" t="s">
        <v>182</v>
      </c>
      <c r="B99" s="49" t="s">
        <v>183</v>
      </c>
      <c r="C99" s="191">
        <v>65.493756</v>
      </c>
      <c r="D99" s="210">
        <v>65.782296</v>
      </c>
      <c r="E99" s="191">
        <v>21.42927</v>
      </c>
      <c r="F99" s="192">
        <v>34.342574</v>
      </c>
      <c r="G99" s="193">
        <v>32.71956184647586</v>
      </c>
      <c r="H99" s="194">
        <v>52.2064082409042</v>
      </c>
      <c r="I99" s="35"/>
      <c r="J99" s="35"/>
      <c r="K99" s="40"/>
      <c r="L99" s="41"/>
      <c r="M99" s="41"/>
      <c r="N99" s="41"/>
    </row>
    <row r="100" spans="1:14" s="27" customFormat="1" ht="12.75" customHeight="1">
      <c r="A100" s="44" t="s">
        <v>184</v>
      </c>
      <c r="B100" s="49" t="s">
        <v>185</v>
      </c>
      <c r="C100" s="191">
        <v>5.8428</v>
      </c>
      <c r="D100" s="210">
        <v>56.387936</v>
      </c>
      <c r="E100" s="191">
        <v>2.21016</v>
      </c>
      <c r="F100" s="192">
        <v>41.292922</v>
      </c>
      <c r="G100" s="193">
        <v>37.82706921339084</v>
      </c>
      <c r="H100" s="194">
        <v>73.2300646719894</v>
      </c>
      <c r="I100" s="35"/>
      <c r="J100" s="35"/>
      <c r="K100" s="40"/>
      <c r="L100" s="41"/>
      <c r="M100" s="41"/>
      <c r="N100" s="41"/>
    </row>
    <row r="101" spans="1:14" s="27" customFormat="1" ht="12.75" customHeight="1">
      <c r="A101" s="46" t="s">
        <v>186</v>
      </c>
      <c r="B101" s="54" t="s">
        <v>187</v>
      </c>
      <c r="C101" s="196">
        <v>1423.67698</v>
      </c>
      <c r="D101" s="208">
        <v>418.56707</v>
      </c>
      <c r="E101" s="196">
        <v>1075.399968</v>
      </c>
      <c r="F101" s="197">
        <v>332.321296</v>
      </c>
      <c r="G101" s="198">
        <v>75.5367954323459</v>
      </c>
      <c r="H101" s="199">
        <v>79.39499301748702</v>
      </c>
      <c r="I101" s="35"/>
      <c r="J101" s="35"/>
      <c r="K101" s="40"/>
      <c r="L101" s="41"/>
      <c r="M101" s="41"/>
      <c r="N101" s="41"/>
    </row>
    <row r="102" spans="1:14" s="27" customFormat="1" ht="12.75" customHeight="1">
      <c r="A102" s="42" t="s">
        <v>188</v>
      </c>
      <c r="B102" s="55" t="s">
        <v>189</v>
      </c>
      <c r="C102" s="187">
        <v>45.710105</v>
      </c>
      <c r="D102" s="209">
        <v>7.469638</v>
      </c>
      <c r="E102" s="187">
        <v>18.280143</v>
      </c>
      <c r="F102" s="188">
        <v>5.390933</v>
      </c>
      <c r="G102" s="200">
        <v>39.99147015741924</v>
      </c>
      <c r="H102" s="190">
        <v>72.17127523448929</v>
      </c>
      <c r="I102" s="35"/>
      <c r="J102" s="35"/>
      <c r="K102" s="40"/>
      <c r="L102" s="41"/>
      <c r="M102" s="41"/>
      <c r="N102" s="41"/>
    </row>
    <row r="103" spans="1:14" s="27" customFormat="1" ht="12.75" customHeight="1">
      <c r="A103" s="44" t="s">
        <v>190</v>
      </c>
      <c r="B103" s="49" t="s">
        <v>191</v>
      </c>
      <c r="C103" s="191">
        <v>5.366549</v>
      </c>
      <c r="D103" s="210">
        <v>3.055533</v>
      </c>
      <c r="E103" s="191">
        <v>4.746508</v>
      </c>
      <c r="F103" s="192">
        <v>6.347701</v>
      </c>
      <c r="G103" s="193">
        <v>88.44618767107131</v>
      </c>
      <c r="H103" s="194">
        <v>207.7444753501271</v>
      </c>
      <c r="I103" s="35"/>
      <c r="J103" s="35"/>
      <c r="K103" s="40"/>
      <c r="L103" s="41"/>
      <c r="M103" s="41"/>
      <c r="N103" s="41"/>
    </row>
    <row r="104" spans="1:14" s="27" customFormat="1" ht="12.75" customHeight="1">
      <c r="A104" s="44" t="s">
        <v>192</v>
      </c>
      <c r="B104" s="49" t="s">
        <v>193</v>
      </c>
      <c r="C104" s="191">
        <v>13.966413</v>
      </c>
      <c r="D104" s="210">
        <v>10.667418</v>
      </c>
      <c r="E104" s="191">
        <v>11.747489</v>
      </c>
      <c r="F104" s="192">
        <v>12.966135</v>
      </c>
      <c r="G104" s="193">
        <v>84.11242743573457</v>
      </c>
      <c r="H104" s="194">
        <v>121.54895402055116</v>
      </c>
      <c r="I104" s="35"/>
      <c r="J104" s="35"/>
      <c r="K104" s="40"/>
      <c r="L104" s="41"/>
      <c r="M104" s="41"/>
      <c r="N104" s="41"/>
    </row>
    <row r="105" spans="1:14" s="27" customFormat="1" ht="12.75" customHeight="1">
      <c r="A105" s="44" t="s">
        <v>194</v>
      </c>
      <c r="B105" s="49" t="s">
        <v>195</v>
      </c>
      <c r="C105" s="191">
        <v>645.127594</v>
      </c>
      <c r="D105" s="210">
        <v>973.365949</v>
      </c>
      <c r="E105" s="191">
        <v>486.405023</v>
      </c>
      <c r="F105" s="192">
        <v>840.65243</v>
      </c>
      <c r="G105" s="193">
        <v>75.39671648272419</v>
      </c>
      <c r="H105" s="194">
        <v>86.36550629941956</v>
      </c>
      <c r="I105" s="35"/>
      <c r="J105" s="35"/>
      <c r="K105" s="40"/>
      <c r="L105" s="41"/>
      <c r="M105" s="41"/>
      <c r="N105" s="41"/>
    </row>
    <row r="106" spans="1:14" s="27" customFormat="1" ht="12.75" customHeight="1">
      <c r="A106" s="44" t="s">
        <v>196</v>
      </c>
      <c r="B106" s="49" t="s">
        <v>197</v>
      </c>
      <c r="C106" s="191">
        <v>259.725687</v>
      </c>
      <c r="D106" s="210">
        <v>182.4755</v>
      </c>
      <c r="E106" s="191">
        <v>231.001425</v>
      </c>
      <c r="F106" s="192">
        <v>169.85717</v>
      </c>
      <c r="G106" s="193">
        <v>88.94053863836734</v>
      </c>
      <c r="H106" s="194">
        <v>93.0849182492992</v>
      </c>
      <c r="I106" s="35"/>
      <c r="J106" s="35"/>
      <c r="K106" s="40"/>
      <c r="L106" s="41"/>
      <c r="M106" s="41"/>
      <c r="N106" s="41"/>
    </row>
    <row r="107" spans="1:14" s="27" customFormat="1" ht="12.75" customHeight="1">
      <c r="A107" s="44" t="s">
        <v>198</v>
      </c>
      <c r="B107" s="49" t="s">
        <v>199</v>
      </c>
      <c r="C107" s="191">
        <v>87.13283</v>
      </c>
      <c r="D107" s="210">
        <v>71.498906</v>
      </c>
      <c r="E107" s="191">
        <v>90.974344</v>
      </c>
      <c r="F107" s="192">
        <v>87.640653</v>
      </c>
      <c r="G107" s="193">
        <v>104.40880205543652</v>
      </c>
      <c r="H107" s="194">
        <v>122.5762153619525</v>
      </c>
      <c r="I107" s="35"/>
      <c r="J107" s="35"/>
      <c r="K107" s="40"/>
      <c r="L107" s="41"/>
      <c r="M107" s="41"/>
      <c r="N107" s="41"/>
    </row>
    <row r="108" spans="1:14" s="27" customFormat="1" ht="12.75" customHeight="1">
      <c r="A108" s="44" t="s">
        <v>200</v>
      </c>
      <c r="B108" s="49" t="s">
        <v>201</v>
      </c>
      <c r="C108" s="191">
        <v>1.04557</v>
      </c>
      <c r="D108" s="210">
        <v>0.174737</v>
      </c>
      <c r="E108" s="191">
        <v>1.652518</v>
      </c>
      <c r="F108" s="192">
        <v>0.440488</v>
      </c>
      <c r="G108" s="193">
        <v>158.04948496992068</v>
      </c>
      <c r="H108" s="194">
        <v>252.08627823529076</v>
      </c>
      <c r="I108" s="35"/>
      <c r="J108" s="35"/>
      <c r="K108" s="40"/>
      <c r="L108" s="41"/>
      <c r="M108" s="41"/>
      <c r="N108" s="41"/>
    </row>
    <row r="109" spans="1:14" s="27" customFormat="1" ht="12.75" customHeight="1">
      <c r="A109" s="46">
        <v>98</v>
      </c>
      <c r="B109" s="49" t="s">
        <v>204</v>
      </c>
      <c r="C109" s="191">
        <v>89.650826</v>
      </c>
      <c r="D109" s="210">
        <v>29.287101</v>
      </c>
      <c r="E109" s="191">
        <v>68.07954</v>
      </c>
      <c r="F109" s="192">
        <v>32.324676</v>
      </c>
      <c r="G109" s="193">
        <v>75.93855298109578</v>
      </c>
      <c r="H109" s="194">
        <v>110.37171620366249</v>
      </c>
      <c r="I109" s="35"/>
      <c r="J109" s="35"/>
      <c r="K109" s="40"/>
      <c r="L109" s="41"/>
      <c r="M109" s="41"/>
      <c r="N109" s="41"/>
    </row>
    <row r="110" spans="1:14" s="27" customFormat="1" ht="12.75" customHeight="1">
      <c r="A110" s="50">
        <v>99</v>
      </c>
      <c r="B110" s="51" t="s">
        <v>202</v>
      </c>
      <c r="C110" s="191">
        <v>0</v>
      </c>
      <c r="D110" s="210">
        <v>0</v>
      </c>
      <c r="E110" s="191">
        <v>0</v>
      </c>
      <c r="F110" s="192">
        <v>0</v>
      </c>
      <c r="G110" s="203">
        <v>0</v>
      </c>
      <c r="H110" s="204">
        <v>0</v>
      </c>
      <c r="I110" s="35"/>
      <c r="J110" s="35"/>
      <c r="K110" s="40"/>
      <c r="L110" s="41"/>
      <c r="M110" s="41"/>
      <c r="N110" s="41"/>
    </row>
    <row r="111" spans="1:10" ht="12.75">
      <c r="A111" s="57"/>
      <c r="B111" s="57"/>
      <c r="C111" s="57"/>
      <c r="D111" s="57"/>
      <c r="I111" s="59"/>
      <c r="J111" s="59"/>
    </row>
    <row r="112" spans="1:8" s="60" customFormat="1" ht="21" customHeight="1">
      <c r="A112" s="181" t="s">
        <v>225</v>
      </c>
      <c r="B112" s="181"/>
      <c r="C112" s="181"/>
      <c r="D112" s="181"/>
      <c r="E112" s="181"/>
      <c r="F112" s="181"/>
      <c r="G112" s="181"/>
      <c r="H112" s="181"/>
    </row>
    <row r="113" s="60" customFormat="1" ht="11.25">
      <c r="A113" s="60" t="s">
        <v>203</v>
      </c>
    </row>
  </sheetData>
  <sheetProtection/>
  <mergeCells count="1">
    <mergeCell ref="A112:H112"/>
  </mergeCells>
  <conditionalFormatting sqref="G13:H110">
    <cfRule type="cellIs" priority="1" dxfId="2" operator="greaterThan" stopIfTrue="1">
      <formula>180</formula>
    </cfRule>
  </conditionalFormatting>
  <printOptions/>
  <pageMargins left="0.27" right="0.21" top="0.49" bottom="0.32" header="0.28" footer="0.28"/>
  <pageSetup horizontalDpi="800" verticalDpi="8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4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D17" sqref="D17"/>
    </sheetView>
  </sheetViews>
  <sheetFormatPr defaultColWidth="9.00390625" defaultRowHeight="12.75"/>
  <cols>
    <col min="1" max="1" width="3.125" style="61" customWidth="1"/>
    <col min="2" max="2" width="41.75390625" style="8" customWidth="1"/>
    <col min="3" max="7" width="10.125" style="59" customWidth="1"/>
    <col min="8" max="9" width="10.125" style="89" customWidth="1"/>
    <col min="10" max="10" width="8.00390625" style="70" bestFit="1" customWidth="1"/>
    <col min="11" max="12" width="6.75390625" style="58" customWidth="1"/>
    <col min="13" max="14" width="10.75390625" style="9" customWidth="1"/>
    <col min="15" max="18" width="13.75390625" style="8" customWidth="1"/>
    <col min="19" max="16384" width="9.125" style="9" customWidth="1"/>
  </cols>
  <sheetData>
    <row r="1" spans="1:14" ht="14.25">
      <c r="A1" s="1" t="s">
        <v>0</v>
      </c>
      <c r="B1" s="2"/>
      <c r="C1" s="69"/>
      <c r="D1" s="69"/>
      <c r="E1" s="70"/>
      <c r="F1" s="70"/>
      <c r="G1" s="71"/>
      <c r="H1" s="71"/>
      <c r="I1" s="71"/>
      <c r="J1" s="69"/>
      <c r="K1" s="5"/>
      <c r="L1" s="6"/>
      <c r="M1" s="7"/>
      <c r="N1" s="7"/>
    </row>
    <row r="2" spans="1:14" ht="15" customHeight="1">
      <c r="A2" s="10" t="s">
        <v>1</v>
      </c>
      <c r="B2" s="2"/>
      <c r="C2" s="69"/>
      <c r="D2" s="69"/>
      <c r="E2" s="72"/>
      <c r="F2" s="85"/>
      <c r="G2" s="73"/>
      <c r="H2" s="95"/>
      <c r="I2" s="95"/>
      <c r="J2" s="69"/>
      <c r="K2" s="13"/>
      <c r="L2" s="14"/>
      <c r="M2" s="15"/>
      <c r="N2" s="15"/>
    </row>
    <row r="3" spans="1:14" ht="18" customHeight="1">
      <c r="A3" s="10"/>
      <c r="B3" s="2"/>
      <c r="C3" s="69"/>
      <c r="D3" s="69"/>
      <c r="E3" s="72"/>
      <c r="F3" s="85"/>
      <c r="G3" s="73"/>
      <c r="H3" s="95"/>
      <c r="I3" s="95"/>
      <c r="J3" s="69"/>
      <c r="K3" s="13"/>
      <c r="L3" s="14"/>
      <c r="M3" s="15"/>
      <c r="N3" s="15"/>
    </row>
    <row r="4" spans="1:13" s="20" customFormat="1" ht="15.75" customHeight="1">
      <c r="A4" s="16"/>
      <c r="B4" s="17" t="str">
        <f>SR_HS2!B4</f>
        <v>Zahraničný obchod SR   -   január až november 2009  (a rovnaké obdobie roku 2008)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s="20" customFormat="1" ht="15.75" customHeight="1">
      <c r="A5" s="16"/>
      <c r="B5" s="17" t="s">
        <v>224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4" ht="18" customHeight="1">
      <c r="A6" s="21"/>
      <c r="B6" s="11"/>
      <c r="C6" s="72"/>
      <c r="D6" s="72"/>
      <c r="E6" s="72"/>
      <c r="F6" s="85"/>
      <c r="G6" s="94" t="s">
        <v>221</v>
      </c>
      <c r="H6" s="74"/>
      <c r="I6" s="74"/>
      <c r="J6" s="72"/>
      <c r="K6" s="3"/>
      <c r="L6" s="14"/>
      <c r="M6" s="15"/>
      <c r="N6" s="15"/>
    </row>
    <row r="7" spans="1:14" ht="6" customHeight="1">
      <c r="A7" s="22"/>
      <c r="B7" s="11"/>
      <c r="C7" s="72"/>
      <c r="D7" s="72"/>
      <c r="E7" s="72"/>
      <c r="F7" s="85"/>
      <c r="G7" s="75"/>
      <c r="H7" s="86"/>
      <c r="I7" s="86"/>
      <c r="J7" s="72"/>
      <c r="K7" s="3"/>
      <c r="L7" s="3"/>
      <c r="M7" s="15"/>
      <c r="N7" s="15"/>
    </row>
    <row r="8" spans="1:12" s="27" customFormat="1" ht="12.75" customHeight="1">
      <c r="A8" s="24" t="s">
        <v>3</v>
      </c>
      <c r="B8" s="62" t="s">
        <v>4</v>
      </c>
      <c r="C8" s="76" t="str">
        <f>SR_HS2!C8</f>
        <v>jan. - nov. 2008</v>
      </c>
      <c r="D8" s="77"/>
      <c r="E8" s="97" t="str">
        <f>SR_HS2!E8</f>
        <v>jan. - nov. 2009</v>
      </c>
      <c r="F8" s="76"/>
      <c r="G8" s="83"/>
      <c r="H8" s="101"/>
      <c r="I8" s="96" t="s">
        <v>215</v>
      </c>
      <c r="J8" s="91"/>
      <c r="K8" s="63" t="s">
        <v>214</v>
      </c>
      <c r="L8" s="26"/>
    </row>
    <row r="9" spans="1:12" s="27" customFormat="1" ht="12.75">
      <c r="A9" s="28" t="s">
        <v>5</v>
      </c>
      <c r="B9" s="29"/>
      <c r="C9" s="80" t="s">
        <v>6</v>
      </c>
      <c r="D9" s="81" t="s">
        <v>7</v>
      </c>
      <c r="E9" s="80" t="s">
        <v>6</v>
      </c>
      <c r="F9" s="90" t="s">
        <v>210</v>
      </c>
      <c r="G9" s="84" t="s">
        <v>7</v>
      </c>
      <c r="H9" s="90" t="s">
        <v>210</v>
      </c>
      <c r="I9" s="82" t="s">
        <v>209</v>
      </c>
      <c r="J9" s="92"/>
      <c r="K9" s="80" t="s">
        <v>6</v>
      </c>
      <c r="L9" s="81" t="s">
        <v>7</v>
      </c>
    </row>
    <row r="10" spans="1:12" s="27" customFormat="1" ht="6.75" customHeight="1">
      <c r="A10" s="30"/>
      <c r="B10" s="30"/>
      <c r="C10" s="31"/>
      <c r="D10" s="32"/>
      <c r="E10" s="31"/>
      <c r="F10" s="31"/>
      <c r="G10" s="32"/>
      <c r="H10" s="87"/>
      <c r="I10" s="87"/>
      <c r="J10" s="98"/>
      <c r="K10" s="31"/>
      <c r="L10" s="31"/>
    </row>
    <row r="11" spans="1:18" s="37" customFormat="1" ht="12.75" customHeight="1">
      <c r="A11" s="33"/>
      <c r="B11" s="34" t="s">
        <v>8</v>
      </c>
      <c r="C11" s="102">
        <f>SR_HS2!C11</f>
        <v>47004.964015</v>
      </c>
      <c r="D11" s="103">
        <f>SR_HS2!D11</f>
        <v>46613.983166</v>
      </c>
      <c r="E11" s="102">
        <f>SR_HS2!E11</f>
        <v>35149.97583900001</v>
      </c>
      <c r="F11" s="144">
        <v>100</v>
      </c>
      <c r="G11" s="145">
        <f>SR_HS2!F11</f>
        <v>36463.34965000001</v>
      </c>
      <c r="H11" s="144">
        <v>100</v>
      </c>
      <c r="I11" s="146">
        <f>G11-E11</f>
        <v>1313.3738109999977</v>
      </c>
      <c r="J11" s="147"/>
      <c r="K11" s="136">
        <f>SR_HS2!G11</f>
        <v>74.7792846470069</v>
      </c>
      <c r="L11" s="136">
        <f>SR_HS2!H11</f>
        <v>78.22405890556075</v>
      </c>
      <c r="M11" s="35"/>
      <c r="N11" s="35"/>
      <c r="O11" s="36"/>
      <c r="P11" s="36"/>
      <c r="Q11" s="36"/>
      <c r="R11" s="36"/>
    </row>
    <row r="12" spans="1:18" s="37" customFormat="1" ht="6.75" customHeight="1">
      <c r="A12" s="64"/>
      <c r="B12" s="36"/>
      <c r="C12" s="137"/>
      <c r="D12" s="138"/>
      <c r="E12" s="137"/>
      <c r="F12" s="137"/>
      <c r="G12" s="138"/>
      <c r="H12" s="148"/>
      <c r="I12" s="148"/>
      <c r="J12" s="149"/>
      <c r="K12" s="150"/>
      <c r="L12" s="150"/>
      <c r="M12" s="35"/>
      <c r="N12" s="35"/>
      <c r="O12" s="36"/>
      <c r="P12" s="36"/>
      <c r="Q12" s="36"/>
      <c r="R12" s="36"/>
    </row>
    <row r="13" spans="1:18" s="27" customFormat="1" ht="13.5" customHeight="1">
      <c r="A13" s="65" t="s">
        <v>205</v>
      </c>
      <c r="B13" s="66" t="s">
        <v>206</v>
      </c>
      <c r="C13" s="151" t="s">
        <v>212</v>
      </c>
      <c r="D13" s="152" t="s">
        <v>213</v>
      </c>
      <c r="E13" s="153" t="s">
        <v>216</v>
      </c>
      <c r="F13" s="154" t="s">
        <v>217</v>
      </c>
      <c r="G13" s="155" t="s">
        <v>218</v>
      </c>
      <c r="H13" s="154" t="s">
        <v>219</v>
      </c>
      <c r="I13" s="156" t="s">
        <v>220</v>
      </c>
      <c r="J13" s="157" t="s">
        <v>211</v>
      </c>
      <c r="K13" s="158" t="s">
        <v>207</v>
      </c>
      <c r="L13" s="158" t="s">
        <v>208</v>
      </c>
      <c r="M13" s="35"/>
      <c r="N13" s="35"/>
      <c r="O13" s="40"/>
      <c r="P13" s="41"/>
      <c r="Q13" s="41"/>
      <c r="R13" s="41"/>
    </row>
    <row r="14" spans="1:18" s="27" customFormat="1" ht="12.75" customHeight="1">
      <c r="A14" s="42" t="str">
        <f>SR_HS2!A96</f>
        <v>85</v>
      </c>
      <c r="B14" s="55" t="str">
        <f>SR_HS2!B96</f>
        <v>  Elektrické stroje, prístroje a zariadenia a ich časti a súčasti</v>
      </c>
      <c r="C14" s="104">
        <f>SR_HS2!C96</f>
        <v>8425.98047</v>
      </c>
      <c r="D14" s="114">
        <f>SR_HS2!D96</f>
        <v>10112.975087</v>
      </c>
      <c r="E14" s="115">
        <f>SR_HS2!E96</f>
        <v>7198.830438</v>
      </c>
      <c r="F14" s="159">
        <f aca="true" t="shared" si="0" ref="F14:F45">E14/$E$11*100</f>
        <v>20.48032826814256</v>
      </c>
      <c r="G14" s="105">
        <f>SR_HS2!F96</f>
        <v>9641.006729</v>
      </c>
      <c r="H14" s="160">
        <f aca="true" t="shared" si="1" ref="H14:H45">G14/$G$11*100</f>
        <v>26.44026624416278</v>
      </c>
      <c r="I14" s="129">
        <f aca="true" t="shared" si="2" ref="I14:I45">G14-E14</f>
        <v>2442.1762910000007</v>
      </c>
      <c r="J14" s="161">
        <f aca="true" t="shared" si="3" ref="J14:J45">E14-C14</f>
        <v>-1227.1500320000005</v>
      </c>
      <c r="K14" s="162">
        <f>SR_HS2!G96</f>
        <v>85.4361158755451</v>
      </c>
      <c r="L14" s="139">
        <f>SR_HS2!H96</f>
        <v>95.33304142510245</v>
      </c>
      <c r="M14" s="35"/>
      <c r="N14" s="35"/>
      <c r="O14" s="40"/>
      <c r="P14" s="41"/>
      <c r="Q14" s="41"/>
      <c r="R14" s="41"/>
    </row>
    <row r="15" spans="1:18" s="27" customFormat="1" ht="12.75" customHeight="1">
      <c r="A15" s="44" t="str">
        <f>SR_HS2!A98</f>
        <v>87</v>
      </c>
      <c r="B15" s="49" t="str">
        <f>SR_HS2!B98</f>
        <v>  Vozidlá, iné ako koľajové, ich časti a príslušenstvo</v>
      </c>
      <c r="C15" s="106">
        <f>SR_HS2!C98</f>
        <v>6356.387333</v>
      </c>
      <c r="D15" s="116">
        <f>SR_HS2!D98</f>
        <v>10337.697846</v>
      </c>
      <c r="E15" s="117">
        <f>SR_HS2!E98</f>
        <v>3905.694016</v>
      </c>
      <c r="F15" s="163">
        <f t="shared" si="0"/>
        <v>11.111512661884987</v>
      </c>
      <c r="G15" s="107">
        <f>SR_HS2!F98</f>
        <v>7232.097981</v>
      </c>
      <c r="H15" s="164">
        <f t="shared" si="1"/>
        <v>19.833882653180762</v>
      </c>
      <c r="I15" s="130">
        <f t="shared" si="2"/>
        <v>3326.403965</v>
      </c>
      <c r="J15" s="165">
        <f t="shared" si="3"/>
        <v>-2450.6933169999998</v>
      </c>
      <c r="K15" s="166">
        <f>SR_HS2!G98</f>
        <v>61.44518594269876</v>
      </c>
      <c r="L15" s="140">
        <f>SR_HS2!H98</f>
        <v>69.95849645381482</v>
      </c>
      <c r="M15" s="35"/>
      <c r="N15" s="35"/>
      <c r="O15" s="40"/>
      <c r="P15" s="41"/>
      <c r="Q15" s="41"/>
      <c r="R15" s="41"/>
    </row>
    <row r="16" spans="1:18" s="27" customFormat="1" ht="12.75" customHeight="1">
      <c r="A16" s="44" t="str">
        <f>SR_HS2!A95</f>
        <v>84</v>
      </c>
      <c r="B16" s="49" t="str">
        <f>SR_HS2!B95</f>
        <v>  Jadrové reaktory, kotly, stroje, prístroje, zariadenia; ich časti, súčasti</v>
      </c>
      <c r="C16" s="106">
        <f>SR_HS2!C95</f>
        <v>5311.606441</v>
      </c>
      <c r="D16" s="116">
        <f>SR_HS2!D95</f>
        <v>4684.181826</v>
      </c>
      <c r="E16" s="117">
        <f>SR_HS2!E95</f>
        <v>3657.096661</v>
      </c>
      <c r="F16" s="167">
        <f t="shared" si="0"/>
        <v>10.404265077594548</v>
      </c>
      <c r="G16" s="107">
        <f>SR_HS2!F95</f>
        <v>3470.370779</v>
      </c>
      <c r="H16" s="168">
        <f t="shared" si="1"/>
        <v>9.517421773674045</v>
      </c>
      <c r="I16" s="130">
        <f t="shared" si="2"/>
        <v>-186.72588200000018</v>
      </c>
      <c r="J16" s="165">
        <f t="shared" si="3"/>
        <v>-1654.5097799999999</v>
      </c>
      <c r="K16" s="166">
        <f>SR_HS2!G95</f>
        <v>68.85104726078858</v>
      </c>
      <c r="L16" s="140">
        <f>SR_HS2!H95</f>
        <v>74.08702112581058</v>
      </c>
      <c r="M16" s="35"/>
      <c r="N16" s="35"/>
      <c r="O16" s="40"/>
      <c r="P16" s="41"/>
      <c r="Q16" s="41"/>
      <c r="R16" s="41"/>
    </row>
    <row r="17" spans="1:18" s="27" customFormat="1" ht="12.75" customHeight="1">
      <c r="A17" s="44" t="str">
        <f>SR_HS2!A84</f>
        <v>72</v>
      </c>
      <c r="B17" s="49" t="str">
        <f>SR_HS2!B84</f>
        <v>  Železo a oceľ</v>
      </c>
      <c r="C17" s="106">
        <f>SR_HS2!C84</f>
        <v>1940.701199</v>
      </c>
      <c r="D17" s="116">
        <f>SR_HS2!D84</f>
        <v>3380.690437</v>
      </c>
      <c r="E17" s="117">
        <f>SR_HS2!E84</f>
        <v>1032.109914</v>
      </c>
      <c r="F17" s="167">
        <f t="shared" si="0"/>
        <v>2.936303338379087</v>
      </c>
      <c r="G17" s="107">
        <f>SR_HS2!F84</f>
        <v>2005.45615</v>
      </c>
      <c r="H17" s="168">
        <f t="shared" si="1"/>
        <v>5.499922989110243</v>
      </c>
      <c r="I17" s="130">
        <f t="shared" si="2"/>
        <v>973.3462360000001</v>
      </c>
      <c r="J17" s="165">
        <f t="shared" si="3"/>
        <v>-908.5912850000002</v>
      </c>
      <c r="K17" s="166">
        <f>SR_HS2!G84</f>
        <v>53.18231959313587</v>
      </c>
      <c r="L17" s="140">
        <f>SR_HS2!H84</f>
        <v>59.32090463093766</v>
      </c>
      <c r="M17" s="35"/>
      <c r="N17" s="35"/>
      <c r="O17" s="40"/>
      <c r="P17" s="41"/>
      <c r="Q17" s="41"/>
      <c r="R17" s="41"/>
    </row>
    <row r="18" spans="1:18" s="27" customFormat="1" ht="12.75" customHeight="1">
      <c r="A18" s="44" t="str">
        <f>SR_HS2!A39</f>
        <v>27</v>
      </c>
      <c r="B18" s="49" t="str">
        <f>SR_HS2!B39</f>
        <v>  Nerastné palivá, minerálne oleje; bitúmenové látky; minerálne  vosky</v>
      </c>
      <c r="C18" s="106">
        <f>SR_HS2!C39</f>
        <v>6019.428865</v>
      </c>
      <c r="D18" s="116">
        <f>SR_HS2!D39</f>
        <v>2389.651146</v>
      </c>
      <c r="E18" s="117">
        <f>SR_HS2!E39</f>
        <v>4208.164634</v>
      </c>
      <c r="F18" s="167">
        <f t="shared" si="0"/>
        <v>11.972027102593076</v>
      </c>
      <c r="G18" s="107">
        <f>SR_HS2!F39</f>
        <v>1677.881789</v>
      </c>
      <c r="H18" s="168">
        <f t="shared" si="1"/>
        <v>4.601556919771356</v>
      </c>
      <c r="I18" s="130">
        <f t="shared" si="2"/>
        <v>-2530.2828449999997</v>
      </c>
      <c r="J18" s="165">
        <f t="shared" si="3"/>
        <v>-1811.264231</v>
      </c>
      <c r="K18" s="166">
        <f>SR_HS2!G39</f>
        <v>69.90969954755</v>
      </c>
      <c r="L18" s="140">
        <f>SR_HS2!H39</f>
        <v>70.2145077455586</v>
      </c>
      <c r="M18" s="35"/>
      <c r="N18" s="35"/>
      <c r="O18" s="40"/>
      <c r="P18" s="41"/>
      <c r="Q18" s="41"/>
      <c r="R18" s="41"/>
    </row>
    <row r="19" spans="1:18" s="27" customFormat="1" ht="12.75" customHeight="1">
      <c r="A19" s="44" t="str">
        <f>SR_HS2!A51</f>
        <v>39</v>
      </c>
      <c r="B19" s="49" t="str">
        <f>SR_HS2!B51</f>
        <v>  Plasty a výrobky z nich</v>
      </c>
      <c r="C19" s="106">
        <f>SR_HS2!C51</f>
        <v>1921.510919</v>
      </c>
      <c r="D19" s="116">
        <f>SR_HS2!D51</f>
        <v>1316.470165</v>
      </c>
      <c r="E19" s="117">
        <f>SR_HS2!E51</f>
        <v>1500.332134</v>
      </c>
      <c r="F19" s="167">
        <f t="shared" si="0"/>
        <v>4.268373158695984</v>
      </c>
      <c r="G19" s="107">
        <f>SR_HS2!F51</f>
        <v>1100.435591</v>
      </c>
      <c r="H19" s="168">
        <f t="shared" si="1"/>
        <v>3.0179223838806033</v>
      </c>
      <c r="I19" s="130">
        <f t="shared" si="2"/>
        <v>-399.89654300000007</v>
      </c>
      <c r="J19" s="165">
        <f t="shared" si="3"/>
        <v>-421.17878500000006</v>
      </c>
      <c r="K19" s="166">
        <f>SR_HS2!G51</f>
        <v>78.08085393450736</v>
      </c>
      <c r="L19" s="140">
        <f>SR_HS2!H51</f>
        <v>83.58986175733044</v>
      </c>
      <c r="M19" s="35"/>
      <c r="N19" s="35"/>
      <c r="O19" s="40"/>
      <c r="P19" s="41"/>
      <c r="Q19" s="41"/>
      <c r="R19" s="41"/>
    </row>
    <row r="20" spans="1:18" s="27" customFormat="1" ht="12.75" customHeight="1">
      <c r="A20" s="44" t="str">
        <f>SR_HS2!A85</f>
        <v>73</v>
      </c>
      <c r="B20" s="49" t="str">
        <f>SR_HS2!B85</f>
        <v>  Predmety zo železa alebo z ocele</v>
      </c>
      <c r="C20" s="106">
        <f>SR_HS2!C85</f>
        <v>1477.382265</v>
      </c>
      <c r="D20" s="116">
        <f>SR_HS2!D85</f>
        <v>1596.793102</v>
      </c>
      <c r="E20" s="117">
        <f>SR_HS2!E85</f>
        <v>954.126962</v>
      </c>
      <c r="F20" s="167">
        <f t="shared" si="0"/>
        <v>2.7144455699493424</v>
      </c>
      <c r="G20" s="107">
        <f>SR_HS2!F85</f>
        <v>1019.608563</v>
      </c>
      <c r="H20" s="168">
        <f t="shared" si="1"/>
        <v>2.796255891976177</v>
      </c>
      <c r="I20" s="130">
        <f t="shared" si="2"/>
        <v>65.48160099999996</v>
      </c>
      <c r="J20" s="165">
        <f t="shared" si="3"/>
        <v>-523.2553029999999</v>
      </c>
      <c r="K20" s="166">
        <f>SR_HS2!G85</f>
        <v>64.58226720353923</v>
      </c>
      <c r="L20" s="140">
        <f>SR_HS2!H85</f>
        <v>63.85351751099937</v>
      </c>
      <c r="M20" s="35"/>
      <c r="N20" s="35"/>
      <c r="O20" s="40"/>
      <c r="P20" s="41"/>
      <c r="Q20" s="41"/>
      <c r="R20" s="41"/>
    </row>
    <row r="21" spans="1:18" s="27" customFormat="1" ht="12.75" customHeight="1">
      <c r="A21" s="44" t="str">
        <f>SR_HS2!A60</f>
        <v>48</v>
      </c>
      <c r="B21" s="49" t="str">
        <f>SR_HS2!B60</f>
        <v>  Papier, lepenka; výrobky z nich alebo z papierenských vláknin</v>
      </c>
      <c r="C21" s="106">
        <f>SR_HS2!C60</f>
        <v>628.969734</v>
      </c>
      <c r="D21" s="116">
        <f>SR_HS2!D60</f>
        <v>958.189498</v>
      </c>
      <c r="E21" s="117">
        <f>SR_HS2!E60</f>
        <v>532.79498</v>
      </c>
      <c r="F21" s="167">
        <f t="shared" si="0"/>
        <v>1.5157762339308556</v>
      </c>
      <c r="G21" s="107">
        <f>SR_HS2!F60</f>
        <v>858.288805</v>
      </c>
      <c r="H21" s="168">
        <f t="shared" si="1"/>
        <v>2.35383971368083</v>
      </c>
      <c r="I21" s="130">
        <f t="shared" si="2"/>
        <v>325.493825</v>
      </c>
      <c r="J21" s="165">
        <f t="shared" si="3"/>
        <v>-96.17475400000001</v>
      </c>
      <c r="K21" s="166">
        <f>SR_HS2!G60</f>
        <v>84.70916026620766</v>
      </c>
      <c r="L21" s="140">
        <f>SR_HS2!H60</f>
        <v>89.57401503475883</v>
      </c>
      <c r="M21" s="35"/>
      <c r="N21" s="35"/>
      <c r="O21" s="40"/>
      <c r="P21" s="41"/>
      <c r="Q21" s="41"/>
      <c r="R21" s="41"/>
    </row>
    <row r="22" spans="1:18" s="27" customFormat="1" ht="12.75" customHeight="1">
      <c r="A22" s="44" t="str">
        <f>SR_HS2!A105</f>
        <v>94</v>
      </c>
      <c r="B22" s="49" t="str">
        <f>SR_HS2!B105</f>
        <v>  Nábytok; posteľoviny; svietidlá; svetelné reklamy; montované stavby</v>
      </c>
      <c r="C22" s="106">
        <f>SR_HS2!C105</f>
        <v>645.127594</v>
      </c>
      <c r="D22" s="116">
        <f>SR_HS2!D105</f>
        <v>973.365949</v>
      </c>
      <c r="E22" s="117">
        <f>SR_HS2!E105</f>
        <v>486.405023</v>
      </c>
      <c r="F22" s="167">
        <f t="shared" si="0"/>
        <v>1.383799025148456</v>
      </c>
      <c r="G22" s="108">
        <f>SR_HS2!F105</f>
        <v>840.65243</v>
      </c>
      <c r="H22" s="168">
        <f t="shared" si="1"/>
        <v>2.305472311428195</v>
      </c>
      <c r="I22" s="131">
        <f t="shared" si="2"/>
        <v>354.24740699999995</v>
      </c>
      <c r="J22" s="165">
        <f t="shared" si="3"/>
        <v>-158.72257100000002</v>
      </c>
      <c r="K22" s="166">
        <f>SR_HS2!G105</f>
        <v>75.39671648272419</v>
      </c>
      <c r="L22" s="140">
        <f>SR_HS2!H105</f>
        <v>86.36550629941956</v>
      </c>
      <c r="M22" s="35"/>
      <c r="N22" s="35"/>
      <c r="O22" s="40"/>
      <c r="P22" s="41"/>
      <c r="Q22" s="41"/>
      <c r="R22" s="41"/>
    </row>
    <row r="23" spans="1:18" s="27" customFormat="1" ht="12.75" customHeight="1">
      <c r="A23" s="46" t="str">
        <f>SR_HS2!A52</f>
        <v>40</v>
      </c>
      <c r="B23" s="54" t="str">
        <f>SR_HS2!B52</f>
        <v>  Kaučuk a výrobky z neho</v>
      </c>
      <c r="C23" s="109">
        <f>SR_HS2!C52</f>
        <v>807.004623</v>
      </c>
      <c r="D23" s="118">
        <f>SR_HS2!D52</f>
        <v>902.058849</v>
      </c>
      <c r="E23" s="119">
        <f>SR_HS2!E52</f>
        <v>546.096484</v>
      </c>
      <c r="F23" s="169">
        <f t="shared" si="0"/>
        <v>1.553618376585308</v>
      </c>
      <c r="G23" s="110">
        <f>SR_HS2!F52</f>
        <v>684.60355</v>
      </c>
      <c r="H23" s="170">
        <f t="shared" si="1"/>
        <v>1.8775114095970058</v>
      </c>
      <c r="I23" s="132">
        <f t="shared" si="2"/>
        <v>138.507066</v>
      </c>
      <c r="J23" s="171">
        <f t="shared" si="3"/>
        <v>-260.908139</v>
      </c>
      <c r="K23" s="172">
        <f>SR_HS2!G52</f>
        <v>67.669560797547</v>
      </c>
      <c r="L23" s="141">
        <f>SR_HS2!H52</f>
        <v>75.89344650395421</v>
      </c>
      <c r="M23" s="35"/>
      <c r="N23" s="35"/>
      <c r="O23" s="40"/>
      <c r="P23" s="41"/>
      <c r="Q23" s="41"/>
      <c r="R23" s="41"/>
    </row>
    <row r="24" spans="1:18" s="27" customFormat="1" ht="12.75" customHeight="1">
      <c r="A24" s="42" t="str">
        <f>SR_HS2!A76</f>
        <v>64</v>
      </c>
      <c r="B24" s="55" t="str">
        <f>SR_HS2!B76</f>
        <v>  Obuv, gamaše a podobné predmety; časti týchto predmetov</v>
      </c>
      <c r="C24" s="104">
        <f>SR_HS2!C76</f>
        <v>349.517978</v>
      </c>
      <c r="D24" s="114">
        <f>SR_HS2!D76</f>
        <v>569.113696</v>
      </c>
      <c r="E24" s="115">
        <f>SR_HS2!E76</f>
        <v>324.045436</v>
      </c>
      <c r="F24" s="159">
        <f t="shared" si="0"/>
        <v>0.9218937659708468</v>
      </c>
      <c r="G24" s="105">
        <f>SR_HS2!F76</f>
        <v>536.270397</v>
      </c>
      <c r="H24" s="160">
        <f t="shared" si="1"/>
        <v>1.470710733236215</v>
      </c>
      <c r="I24" s="129">
        <f t="shared" si="2"/>
        <v>212.224961</v>
      </c>
      <c r="J24" s="161">
        <f t="shared" si="3"/>
        <v>-25.472542000000033</v>
      </c>
      <c r="K24" s="173">
        <f>SR_HS2!G76</f>
        <v>92.71209391123222</v>
      </c>
      <c r="L24" s="139">
        <f>SR_HS2!H76</f>
        <v>94.22904434898717</v>
      </c>
      <c r="M24" s="35"/>
      <c r="N24" s="35"/>
      <c r="O24" s="40"/>
      <c r="P24" s="41"/>
      <c r="Q24" s="41"/>
      <c r="R24" s="41"/>
    </row>
    <row r="25" spans="1:18" s="27" customFormat="1" ht="12.75" customHeight="1">
      <c r="A25" s="44" t="str">
        <f>SR_HS2!A56</f>
        <v>44</v>
      </c>
      <c r="B25" s="49" t="str">
        <f>SR_HS2!B56</f>
        <v>  Drevo a výrobky z dreva; drevené uhlie</v>
      </c>
      <c r="C25" s="106">
        <f>SR_HS2!C56</f>
        <v>418.423018</v>
      </c>
      <c r="D25" s="116">
        <f>SR_HS2!D56</f>
        <v>760.037803</v>
      </c>
      <c r="E25" s="117">
        <f>SR_HS2!E56</f>
        <v>277.403675</v>
      </c>
      <c r="F25" s="167">
        <f t="shared" si="0"/>
        <v>0.7892001868525095</v>
      </c>
      <c r="G25" s="107">
        <f>SR_HS2!F56</f>
        <v>511.175122</v>
      </c>
      <c r="H25" s="168">
        <f t="shared" si="1"/>
        <v>1.4018874483737942</v>
      </c>
      <c r="I25" s="130">
        <f t="shared" si="2"/>
        <v>233.77144699999997</v>
      </c>
      <c r="J25" s="165">
        <f t="shared" si="3"/>
        <v>-141.019343</v>
      </c>
      <c r="K25" s="166">
        <f>SR_HS2!G56</f>
        <v>66.29742224171807</v>
      </c>
      <c r="L25" s="140">
        <f>SR_HS2!H56</f>
        <v>67.25653908033308</v>
      </c>
      <c r="M25" s="35"/>
      <c r="N25" s="35"/>
      <c r="O25" s="40"/>
      <c r="P25" s="41"/>
      <c r="Q25" s="41"/>
      <c r="R25" s="41"/>
    </row>
    <row r="26" spans="1:18" s="27" customFormat="1" ht="12.75" customHeight="1">
      <c r="A26" s="44" t="str">
        <f>SR_HS2!A88</f>
        <v>76</v>
      </c>
      <c r="B26" s="49" t="str">
        <f>SR_HS2!B88</f>
        <v>  Hliník a predmety z hliníka</v>
      </c>
      <c r="C26" s="106">
        <f>SR_HS2!C88</f>
        <v>411.828503</v>
      </c>
      <c r="D26" s="116">
        <f>SR_HS2!D88</f>
        <v>593.899345</v>
      </c>
      <c r="E26" s="117">
        <f>SR_HS2!E88</f>
        <v>259.369151</v>
      </c>
      <c r="F26" s="167">
        <f t="shared" si="0"/>
        <v>0.7378928286836024</v>
      </c>
      <c r="G26" s="107">
        <f>SR_HS2!F88</f>
        <v>474.981841</v>
      </c>
      <c r="H26" s="168">
        <f t="shared" si="1"/>
        <v>1.302628106192103</v>
      </c>
      <c r="I26" s="130">
        <f t="shared" si="2"/>
        <v>215.61269</v>
      </c>
      <c r="J26" s="165">
        <f t="shared" si="3"/>
        <v>-152.45935200000002</v>
      </c>
      <c r="K26" s="166">
        <f>SR_HS2!G88</f>
        <v>62.97989311342056</v>
      </c>
      <c r="L26" s="140">
        <f>SR_HS2!H88</f>
        <v>79.97682519754251</v>
      </c>
      <c r="M26" s="35"/>
      <c r="N26" s="35"/>
      <c r="O26" s="40"/>
      <c r="P26" s="41"/>
      <c r="Q26" s="41"/>
      <c r="R26" s="41"/>
    </row>
    <row r="27" spans="1:18" s="27" customFormat="1" ht="12.75" customHeight="1">
      <c r="A27" s="44" t="str">
        <f>SR_HS2!A101</f>
        <v>90</v>
      </c>
      <c r="B27" s="49" t="str">
        <f>SR_HS2!B101</f>
        <v>  Prístroje optické, fotografické, meracie, kontrolné presné, lekárske</v>
      </c>
      <c r="C27" s="106">
        <f>SR_HS2!C101</f>
        <v>1423.67698</v>
      </c>
      <c r="D27" s="116">
        <f>SR_HS2!D101</f>
        <v>418.56707</v>
      </c>
      <c r="E27" s="117">
        <f>SR_HS2!E101</f>
        <v>1075.399968</v>
      </c>
      <c r="F27" s="167">
        <f t="shared" si="0"/>
        <v>3.059461471398252</v>
      </c>
      <c r="G27" s="107">
        <f>SR_HS2!F101</f>
        <v>332.321296</v>
      </c>
      <c r="H27" s="168">
        <f t="shared" si="1"/>
        <v>0.9113844427071168</v>
      </c>
      <c r="I27" s="130">
        <f t="shared" si="2"/>
        <v>-743.0786719999999</v>
      </c>
      <c r="J27" s="165">
        <f t="shared" si="3"/>
        <v>-348.277012</v>
      </c>
      <c r="K27" s="166">
        <f>SR_HS2!G101</f>
        <v>75.5367954323459</v>
      </c>
      <c r="L27" s="140">
        <f>SR_HS2!H101</f>
        <v>79.39499301748702</v>
      </c>
      <c r="M27" s="35"/>
      <c r="N27" s="35"/>
      <c r="O27" s="40"/>
      <c r="P27" s="41"/>
      <c r="Q27" s="41"/>
      <c r="R27" s="41"/>
    </row>
    <row r="28" spans="1:18" s="27" customFormat="1" ht="12.75" customHeight="1">
      <c r="A28" s="44" t="str">
        <f>SR_HS2!A97</f>
        <v>86</v>
      </c>
      <c r="B28" s="49" t="str">
        <f>SR_HS2!B97</f>
        <v>  Lokomotívy; vozový park a jeho časti; zvrškový upevňovací materiál </v>
      </c>
      <c r="C28" s="106">
        <f>SR_HS2!C97</f>
        <v>209.747203</v>
      </c>
      <c r="D28" s="116">
        <f>SR_HS2!D97</f>
        <v>366.14909</v>
      </c>
      <c r="E28" s="117">
        <f>SR_HS2!E97</f>
        <v>154.018504</v>
      </c>
      <c r="F28" s="167">
        <f t="shared" si="0"/>
        <v>0.43817527700577136</v>
      </c>
      <c r="G28" s="107">
        <f>SR_HS2!F97</f>
        <v>286.547853</v>
      </c>
      <c r="H28" s="168">
        <f t="shared" si="1"/>
        <v>0.7858516997217229</v>
      </c>
      <c r="I28" s="130">
        <f t="shared" si="2"/>
        <v>132.52934899999997</v>
      </c>
      <c r="J28" s="165">
        <f t="shared" si="3"/>
        <v>-55.728699000000006</v>
      </c>
      <c r="K28" s="166">
        <f>SR_HS2!G97</f>
        <v>73.43054009640358</v>
      </c>
      <c r="L28" s="140">
        <f>SR_HS2!H97</f>
        <v>78.25988397240042</v>
      </c>
      <c r="M28" s="35"/>
      <c r="N28" s="35"/>
      <c r="O28" s="40"/>
      <c r="P28" s="41"/>
      <c r="Q28" s="41"/>
      <c r="R28" s="41"/>
    </row>
    <row r="29" spans="1:18" s="27" customFormat="1" ht="12.75" customHeight="1">
      <c r="A29" s="44" t="str">
        <f>SR_HS2!A94</f>
        <v>83</v>
      </c>
      <c r="B29" s="49" t="str">
        <f>SR_HS2!B94</f>
        <v>  Rôzne predmety zo základných kovov</v>
      </c>
      <c r="C29" s="106">
        <f>SR_HS2!C94</f>
        <v>430.460267</v>
      </c>
      <c r="D29" s="116">
        <f>SR_HS2!D94</f>
        <v>362.225763</v>
      </c>
      <c r="E29" s="117">
        <f>SR_HS2!E94</f>
        <v>349.427197</v>
      </c>
      <c r="F29" s="167">
        <f t="shared" si="0"/>
        <v>0.9941036619783374</v>
      </c>
      <c r="G29" s="107">
        <f>SR_HS2!F94</f>
        <v>321.742001</v>
      </c>
      <c r="H29" s="168">
        <f t="shared" si="1"/>
        <v>0.8823709398294404</v>
      </c>
      <c r="I29" s="130">
        <f t="shared" si="2"/>
        <v>-27.685195999999962</v>
      </c>
      <c r="J29" s="165">
        <f t="shared" si="3"/>
        <v>-81.03307000000001</v>
      </c>
      <c r="K29" s="166">
        <f>SR_HS2!G94</f>
        <v>81.17524979372834</v>
      </c>
      <c r="L29" s="140">
        <f>SR_HS2!H94</f>
        <v>88.82361053926472</v>
      </c>
      <c r="M29" s="35"/>
      <c r="N29" s="35"/>
      <c r="O29" s="40"/>
      <c r="P29" s="41"/>
      <c r="Q29" s="41"/>
      <c r="R29" s="41"/>
    </row>
    <row r="30" spans="1:18" s="27" customFormat="1" ht="12.75" customHeight="1">
      <c r="A30" s="44" t="str">
        <f>SR_HS2!A74</f>
        <v>62</v>
      </c>
      <c r="B30" s="49" t="str">
        <f>SR_HS2!B74</f>
        <v>  Odevy a odevné doplnky iné ako pletené alebo háčkované</v>
      </c>
      <c r="C30" s="106">
        <f>SR_HS2!C74</f>
        <v>243.868632</v>
      </c>
      <c r="D30" s="116">
        <f>SR_HS2!D74</f>
        <v>350.740039</v>
      </c>
      <c r="E30" s="117">
        <f>SR_HS2!E74</f>
        <v>302.862019</v>
      </c>
      <c r="F30" s="167">
        <f t="shared" si="0"/>
        <v>0.861627957831951</v>
      </c>
      <c r="G30" s="107">
        <f>SR_HS2!F74</f>
        <v>302.087382</v>
      </c>
      <c r="H30" s="168">
        <f t="shared" si="1"/>
        <v>0.8284685441673345</v>
      </c>
      <c r="I30" s="130">
        <f t="shared" si="2"/>
        <v>-0.7746369999999843</v>
      </c>
      <c r="J30" s="165">
        <f t="shared" si="3"/>
        <v>58.993386999999984</v>
      </c>
      <c r="K30" s="166">
        <f>SR_HS2!G74</f>
        <v>124.19064170581807</v>
      </c>
      <c r="L30" s="140">
        <f>SR_HS2!H74</f>
        <v>86.12857056790142</v>
      </c>
      <c r="M30" s="35"/>
      <c r="N30" s="35"/>
      <c r="O30" s="40"/>
      <c r="P30" s="41"/>
      <c r="Q30" s="41"/>
      <c r="R30" s="41"/>
    </row>
    <row r="31" spans="1:18" s="27" customFormat="1" ht="12.75" customHeight="1">
      <c r="A31" s="44" t="str">
        <f>SR_HS2!A82</f>
        <v>70</v>
      </c>
      <c r="B31" s="49" t="str">
        <f>SR_HS2!B82</f>
        <v>  Sklo a sklenený tovar</v>
      </c>
      <c r="C31" s="106">
        <f>SR_HS2!C82</f>
        <v>327.280574</v>
      </c>
      <c r="D31" s="116">
        <f>SR_HS2!D82</f>
        <v>376.1483</v>
      </c>
      <c r="E31" s="117">
        <f>SR_HS2!E82</f>
        <v>251.315279</v>
      </c>
      <c r="F31" s="167">
        <f t="shared" si="0"/>
        <v>0.7149799480691469</v>
      </c>
      <c r="G31" s="107">
        <f>SR_HS2!F82</f>
        <v>293.243702</v>
      </c>
      <c r="H31" s="168">
        <f t="shared" si="1"/>
        <v>0.804214930374615</v>
      </c>
      <c r="I31" s="130">
        <f t="shared" si="2"/>
        <v>41.92842299999998</v>
      </c>
      <c r="J31" s="165">
        <f t="shared" si="3"/>
        <v>-75.965295</v>
      </c>
      <c r="K31" s="166">
        <f>SR_HS2!G82</f>
        <v>76.7889385943206</v>
      </c>
      <c r="L31" s="140">
        <f>SR_HS2!H82</f>
        <v>77.95959785010326</v>
      </c>
      <c r="M31" s="35"/>
      <c r="N31" s="35"/>
      <c r="O31" s="40"/>
      <c r="P31" s="41"/>
      <c r="Q31" s="41"/>
      <c r="R31" s="41"/>
    </row>
    <row r="32" spans="1:18" s="27" customFormat="1" ht="12.75" customHeight="1">
      <c r="A32" s="44" t="str">
        <f>SR_HS2!A73</f>
        <v>61</v>
      </c>
      <c r="B32" s="49" t="str">
        <f>SR_HS2!B73</f>
        <v>  Odevy a odevné doplnky, pletené alebo háčkované</v>
      </c>
      <c r="C32" s="106">
        <f>SR_HS2!C73</f>
        <v>302.573176</v>
      </c>
      <c r="D32" s="116">
        <f>SR_HS2!D73</f>
        <v>291.244096</v>
      </c>
      <c r="E32" s="117">
        <f>SR_HS2!E73</f>
        <v>358.83881</v>
      </c>
      <c r="F32" s="167">
        <f t="shared" si="0"/>
        <v>1.0208792507955495</v>
      </c>
      <c r="G32" s="107">
        <f>SR_HS2!F73</f>
        <v>313.991029</v>
      </c>
      <c r="H32" s="168">
        <f t="shared" si="1"/>
        <v>0.8611140556583505</v>
      </c>
      <c r="I32" s="130">
        <f t="shared" si="2"/>
        <v>-44.847781</v>
      </c>
      <c r="J32" s="165">
        <f t="shared" si="3"/>
        <v>56.265634000000034</v>
      </c>
      <c r="K32" s="166">
        <f>SR_HS2!G73</f>
        <v>118.59571120739403</v>
      </c>
      <c r="L32" s="140">
        <f>SR_HS2!H73</f>
        <v>107.81026407484669</v>
      </c>
      <c r="M32" s="35"/>
      <c r="N32" s="35"/>
      <c r="O32" s="40"/>
      <c r="P32" s="41"/>
      <c r="Q32" s="41"/>
      <c r="R32" s="41"/>
    </row>
    <row r="33" spans="1:18" s="27" customFormat="1" ht="12.75" customHeight="1">
      <c r="A33" s="50" t="str">
        <f>SR_HS2!A41</f>
        <v>29</v>
      </c>
      <c r="B33" s="51" t="str">
        <f>SR_HS2!B41</f>
        <v>  Výrobky organickej chémie</v>
      </c>
      <c r="C33" s="111">
        <f>SR_HS2!C41</f>
        <v>418.669592</v>
      </c>
      <c r="D33" s="120">
        <f>SR_HS2!D41</f>
        <v>378.536695</v>
      </c>
      <c r="E33" s="121">
        <f>SR_HS2!E41</f>
        <v>222.590403</v>
      </c>
      <c r="F33" s="174">
        <f t="shared" si="0"/>
        <v>0.633259049791519</v>
      </c>
      <c r="G33" s="112">
        <f>SR_HS2!F41</f>
        <v>252.303601</v>
      </c>
      <c r="H33" s="175">
        <f t="shared" si="1"/>
        <v>0.6919375302098718</v>
      </c>
      <c r="I33" s="133">
        <f t="shared" si="2"/>
        <v>29.713197999999977</v>
      </c>
      <c r="J33" s="171">
        <f t="shared" si="3"/>
        <v>-196.079189</v>
      </c>
      <c r="K33" s="176">
        <f>SR_HS2!G41</f>
        <v>53.1661260462403</v>
      </c>
      <c r="L33" s="142">
        <f>SR_HS2!H41</f>
        <v>66.65234951660366</v>
      </c>
      <c r="M33" s="35"/>
      <c r="N33" s="35"/>
      <c r="O33" s="40"/>
      <c r="P33" s="41"/>
      <c r="Q33" s="41"/>
      <c r="R33" s="41"/>
    </row>
    <row r="34" spans="1:18" s="27" customFormat="1" ht="12.75" customHeight="1">
      <c r="A34" s="52" t="str">
        <f>SR_HS2!A42</f>
        <v>30</v>
      </c>
      <c r="B34" s="53" t="str">
        <f>SR_HS2!B42</f>
        <v>  Farmaceutické výrobky</v>
      </c>
      <c r="C34" s="113">
        <f>SR_HS2!C42</f>
        <v>1129.496216</v>
      </c>
      <c r="D34" s="122">
        <f>SR_HS2!D42</f>
        <v>235.771595</v>
      </c>
      <c r="E34" s="123">
        <f>SR_HS2!E42</f>
        <v>1282.730677</v>
      </c>
      <c r="F34" s="177">
        <f t="shared" si="0"/>
        <v>3.6493074216476975</v>
      </c>
      <c r="G34" s="108">
        <f>SR_HS2!F42</f>
        <v>236.379893</v>
      </c>
      <c r="H34" s="178">
        <f t="shared" si="1"/>
        <v>0.648267082615653</v>
      </c>
      <c r="I34" s="131">
        <f t="shared" si="2"/>
        <v>-1046.350784</v>
      </c>
      <c r="J34" s="161">
        <f t="shared" si="3"/>
        <v>153.234461</v>
      </c>
      <c r="K34" s="179">
        <f>SR_HS2!G42</f>
        <v>113.56662012934092</v>
      </c>
      <c r="L34" s="143">
        <f>SR_HS2!H42</f>
        <v>100.2580030898124</v>
      </c>
      <c r="M34" s="35"/>
      <c r="N34" s="35"/>
      <c r="O34" s="40"/>
      <c r="P34" s="41"/>
      <c r="Q34" s="41"/>
      <c r="R34" s="41"/>
    </row>
    <row r="35" spans="1:18" s="27" customFormat="1" ht="12.75" customHeight="1">
      <c r="A35" s="44" t="str">
        <f>SR_HS2!A37</f>
        <v>25</v>
      </c>
      <c r="B35" s="49" t="str">
        <f>SR_HS2!B37</f>
        <v>  Soľ; síra; zeminy a kamene; sadra; vápno a cement</v>
      </c>
      <c r="C35" s="106">
        <f>SR_HS2!C37</f>
        <v>126.793376</v>
      </c>
      <c r="D35" s="116">
        <f>SR_HS2!D37</f>
        <v>285.065013</v>
      </c>
      <c r="E35" s="117">
        <f>SR_HS2!E37</f>
        <v>110.292398</v>
      </c>
      <c r="F35" s="167">
        <f t="shared" si="0"/>
        <v>0.3137765969034525</v>
      </c>
      <c r="G35" s="107">
        <f>SR_HS2!F37</f>
        <v>204.736712</v>
      </c>
      <c r="H35" s="168">
        <f t="shared" si="1"/>
        <v>0.5614862977899782</v>
      </c>
      <c r="I35" s="130">
        <f t="shared" si="2"/>
        <v>94.444314</v>
      </c>
      <c r="J35" s="165">
        <f t="shared" si="3"/>
        <v>-16.50097799999999</v>
      </c>
      <c r="K35" s="166">
        <f>SR_HS2!G37</f>
        <v>86.98593055839132</v>
      </c>
      <c r="L35" s="140">
        <f>SR_HS2!H37</f>
        <v>71.8210592893769</v>
      </c>
      <c r="M35" s="35"/>
      <c r="N35" s="35"/>
      <c r="O35" s="40"/>
      <c r="P35" s="41"/>
      <c r="Q35" s="41"/>
      <c r="R35" s="41"/>
    </row>
    <row r="36" spans="1:18" s="27" customFormat="1" ht="12.75" customHeight="1">
      <c r="A36" s="44" t="str">
        <f>SR_HS2!A16</f>
        <v>04</v>
      </c>
      <c r="B36" s="45" t="str">
        <f>SR_HS2!B16</f>
        <v>  Mlieko, vajcia, med, jedlé výrobky živočíšneho pôvodu</v>
      </c>
      <c r="C36" s="106">
        <f>SR_HS2!C16</f>
        <v>211.337</v>
      </c>
      <c r="D36" s="116">
        <f>SR_HS2!D16</f>
        <v>290.427944</v>
      </c>
      <c r="E36" s="117">
        <f>SR_HS2!E16</f>
        <v>203.942497</v>
      </c>
      <c r="F36" s="167">
        <f t="shared" si="0"/>
        <v>0.5802066491713469</v>
      </c>
      <c r="G36" s="107">
        <f>SR_HS2!F16</f>
        <v>188.557633</v>
      </c>
      <c r="H36" s="168">
        <f t="shared" si="1"/>
        <v>0.5171155003857413</v>
      </c>
      <c r="I36" s="130">
        <f t="shared" si="2"/>
        <v>-15.384863999999993</v>
      </c>
      <c r="J36" s="165">
        <f t="shared" si="3"/>
        <v>-7.394502999999986</v>
      </c>
      <c r="K36" s="166">
        <f>SR_HS2!G16</f>
        <v>96.5010845237701</v>
      </c>
      <c r="L36" s="140">
        <f>SR_HS2!H16</f>
        <v>64.92406701746303</v>
      </c>
      <c r="M36" s="35"/>
      <c r="N36" s="35"/>
      <c r="O36" s="40"/>
      <c r="P36" s="41"/>
      <c r="Q36" s="41"/>
      <c r="R36" s="41"/>
    </row>
    <row r="37" spans="1:18" s="27" customFormat="1" ht="12.75" customHeight="1">
      <c r="A37" s="44" t="str">
        <f>SR_HS2!A22</f>
        <v>10</v>
      </c>
      <c r="B37" s="45" t="str">
        <f>SR_HS2!B22</f>
        <v>  Obilniny</v>
      </c>
      <c r="C37" s="106">
        <f>SR_HS2!C22</f>
        <v>139.554282</v>
      </c>
      <c r="D37" s="116">
        <f>SR_HS2!D22</f>
        <v>153.456469</v>
      </c>
      <c r="E37" s="117">
        <f>SR_HS2!E22</f>
        <v>71.252675</v>
      </c>
      <c r="F37" s="167">
        <f t="shared" si="0"/>
        <v>0.2027104522812869</v>
      </c>
      <c r="G37" s="107">
        <f>SR_HS2!F22</f>
        <v>170.24569</v>
      </c>
      <c r="H37" s="168">
        <f t="shared" si="1"/>
        <v>0.4668953665369027</v>
      </c>
      <c r="I37" s="130">
        <f t="shared" si="2"/>
        <v>98.993015</v>
      </c>
      <c r="J37" s="165">
        <f t="shared" si="3"/>
        <v>-68.301607</v>
      </c>
      <c r="K37" s="166">
        <f>SR_HS2!G22</f>
        <v>51.05731904378254</v>
      </c>
      <c r="L37" s="140">
        <f>SR_HS2!H22</f>
        <v>110.9407059274901</v>
      </c>
      <c r="M37" s="35"/>
      <c r="N37" s="35"/>
      <c r="O37" s="40"/>
      <c r="P37" s="41"/>
      <c r="Q37" s="41"/>
      <c r="R37" s="41"/>
    </row>
    <row r="38" spans="1:18" s="27" customFormat="1" ht="12.75" customHeight="1">
      <c r="A38" s="44" t="str">
        <f>SR_HS2!A61</f>
        <v>49</v>
      </c>
      <c r="B38" s="49" t="str">
        <f>SR_HS2!B61</f>
        <v>  Knihy, noviny, obrazy a iné polygrafické výrobky; strojopisy a plány</v>
      </c>
      <c r="C38" s="106">
        <f>SR_HS2!C61</f>
        <v>107.818421</v>
      </c>
      <c r="D38" s="116">
        <f>SR_HS2!D61</f>
        <v>210.369751</v>
      </c>
      <c r="E38" s="117">
        <f>SR_HS2!E61</f>
        <v>94.668824</v>
      </c>
      <c r="F38" s="167">
        <f t="shared" si="0"/>
        <v>0.2693282761661587</v>
      </c>
      <c r="G38" s="107">
        <f>SR_HS2!F61</f>
        <v>155.993545</v>
      </c>
      <c r="H38" s="168">
        <f t="shared" si="1"/>
        <v>0.4278091467112373</v>
      </c>
      <c r="I38" s="130">
        <f t="shared" si="2"/>
        <v>61.32472100000001</v>
      </c>
      <c r="J38" s="165">
        <f t="shared" si="3"/>
        <v>-13.149597</v>
      </c>
      <c r="K38" s="166">
        <f>SR_HS2!G61</f>
        <v>87.80394214825313</v>
      </c>
      <c r="L38" s="140">
        <f>SR_HS2!H61</f>
        <v>74.15207949739884</v>
      </c>
      <c r="M38" s="35"/>
      <c r="N38" s="35"/>
      <c r="O38" s="40"/>
      <c r="P38" s="41"/>
      <c r="Q38" s="41"/>
      <c r="R38" s="41"/>
    </row>
    <row r="39" spans="1:18" s="27" customFormat="1" ht="12.75" customHeight="1">
      <c r="A39" s="44" t="str">
        <f>SR_HS2!A86</f>
        <v>74</v>
      </c>
      <c r="B39" s="49" t="str">
        <f>SR_HS2!B86</f>
        <v>  Meď a predmety z medi</v>
      </c>
      <c r="C39" s="106">
        <f>SR_HS2!C86</f>
        <v>401.210359</v>
      </c>
      <c r="D39" s="116">
        <f>SR_HS2!D86</f>
        <v>418.345828</v>
      </c>
      <c r="E39" s="117">
        <f>SR_HS2!E86</f>
        <v>228.293687</v>
      </c>
      <c r="F39" s="167">
        <f t="shared" si="0"/>
        <v>0.6494846199771805</v>
      </c>
      <c r="G39" s="107">
        <f>SR_HS2!F86</f>
        <v>200.700756</v>
      </c>
      <c r="H39" s="168">
        <f t="shared" si="1"/>
        <v>0.5504177699702911</v>
      </c>
      <c r="I39" s="130">
        <f t="shared" si="2"/>
        <v>-27.592930999999993</v>
      </c>
      <c r="J39" s="165">
        <f t="shared" si="3"/>
        <v>-172.91667199999998</v>
      </c>
      <c r="K39" s="166">
        <f>SR_HS2!G86</f>
        <v>56.9012444167724</v>
      </c>
      <c r="L39" s="140">
        <f>SR_HS2!H86</f>
        <v>47.974843435034806</v>
      </c>
      <c r="M39" s="35"/>
      <c r="N39" s="35"/>
      <c r="O39" s="40"/>
      <c r="P39" s="41"/>
      <c r="Q39" s="41"/>
      <c r="R39" s="41"/>
    </row>
    <row r="40" spans="1:18" s="27" customFormat="1" ht="12.75" customHeight="1">
      <c r="A40" s="44" t="str">
        <f>SR_HS2!A106</f>
        <v>95</v>
      </c>
      <c r="B40" s="49" t="str">
        <f>SR_HS2!B106</f>
        <v>  Hračky, hry a športové potreby; ich časti, súčasti a príslušenstvo</v>
      </c>
      <c r="C40" s="106">
        <f>SR_HS2!C106</f>
        <v>259.725687</v>
      </c>
      <c r="D40" s="116">
        <f>SR_HS2!D106</f>
        <v>182.4755</v>
      </c>
      <c r="E40" s="117">
        <f>SR_HS2!E106</f>
        <v>231.001425</v>
      </c>
      <c r="F40" s="167">
        <f t="shared" si="0"/>
        <v>0.6571880050730976</v>
      </c>
      <c r="G40" s="107">
        <f>SR_HS2!F106</f>
        <v>169.85717</v>
      </c>
      <c r="H40" s="168">
        <f t="shared" si="1"/>
        <v>0.4658298582834667</v>
      </c>
      <c r="I40" s="130">
        <f t="shared" si="2"/>
        <v>-61.144255000000015</v>
      </c>
      <c r="J40" s="165">
        <f t="shared" si="3"/>
        <v>-28.72426199999998</v>
      </c>
      <c r="K40" s="166">
        <f>SR_HS2!G106</f>
        <v>88.94053863836734</v>
      </c>
      <c r="L40" s="140">
        <f>SR_HS2!H106</f>
        <v>93.0849182492992</v>
      </c>
      <c r="M40" s="35"/>
      <c r="N40" s="35"/>
      <c r="O40" s="40"/>
      <c r="P40" s="41"/>
      <c r="Q40" s="41"/>
      <c r="R40" s="41"/>
    </row>
    <row r="41" spans="1:18" s="27" customFormat="1" ht="12.75" customHeight="1">
      <c r="A41" s="44" t="str">
        <f>SR_HS2!A29</f>
        <v>17</v>
      </c>
      <c r="B41" s="49" t="str">
        <f>SR_HS2!B29</f>
        <v>  Cukor a cukrovinky</v>
      </c>
      <c r="C41" s="106">
        <f>SR_HS2!C29</f>
        <v>112.840295</v>
      </c>
      <c r="D41" s="116">
        <f>SR_HS2!D29</f>
        <v>153.092642</v>
      </c>
      <c r="E41" s="117">
        <f>SR_HS2!E29</f>
        <v>109.330429</v>
      </c>
      <c r="F41" s="167">
        <f t="shared" si="0"/>
        <v>0.3110398411104864</v>
      </c>
      <c r="G41" s="107">
        <f>SR_HS2!F29</f>
        <v>139.750393</v>
      </c>
      <c r="H41" s="168">
        <f t="shared" si="1"/>
        <v>0.38326263039852115</v>
      </c>
      <c r="I41" s="130">
        <f t="shared" si="2"/>
        <v>30.419964000000007</v>
      </c>
      <c r="J41" s="165">
        <f t="shared" si="3"/>
        <v>-3.5098660000000024</v>
      </c>
      <c r="K41" s="166">
        <f>SR_HS2!G29</f>
        <v>96.88952780564779</v>
      </c>
      <c r="L41" s="140">
        <f>SR_HS2!H29</f>
        <v>91.28485286706332</v>
      </c>
      <c r="M41" s="35"/>
      <c r="N41" s="35"/>
      <c r="O41" s="40"/>
      <c r="P41" s="41"/>
      <c r="Q41" s="41"/>
      <c r="R41" s="41"/>
    </row>
    <row r="42" spans="1:18" s="27" customFormat="1" ht="12.75" customHeight="1">
      <c r="A42" s="44" t="str">
        <f>SR_HS2!A50</f>
        <v>38</v>
      </c>
      <c r="B42" s="49" t="str">
        <f>SR_HS2!B50</f>
        <v>  Rôzne chemické výrobky</v>
      </c>
      <c r="C42" s="106">
        <f>SR_HS2!C50</f>
        <v>392.03924</v>
      </c>
      <c r="D42" s="116">
        <f>SR_HS2!D50</f>
        <v>164.690231</v>
      </c>
      <c r="E42" s="117">
        <f>SR_HS2!E50</f>
        <v>338.475583</v>
      </c>
      <c r="F42" s="167">
        <f t="shared" si="0"/>
        <v>0.9629468439760649</v>
      </c>
      <c r="G42" s="107">
        <f>SR_HS2!F50</f>
        <v>115.44903</v>
      </c>
      <c r="H42" s="168">
        <f t="shared" si="1"/>
        <v>0.31661663316222505</v>
      </c>
      <c r="I42" s="130">
        <f t="shared" si="2"/>
        <v>-223.02655299999998</v>
      </c>
      <c r="J42" s="165">
        <f t="shared" si="3"/>
        <v>-53.563657000000035</v>
      </c>
      <c r="K42" s="166">
        <f>SR_HS2!G50</f>
        <v>86.33716946293436</v>
      </c>
      <c r="L42" s="140">
        <f>SR_HS2!H50</f>
        <v>70.100715324153</v>
      </c>
      <c r="M42" s="35"/>
      <c r="N42" s="35"/>
      <c r="O42" s="40"/>
      <c r="P42" s="41"/>
      <c r="Q42" s="41"/>
      <c r="R42" s="41"/>
    </row>
    <row r="43" spans="1:18" s="27" customFormat="1" ht="12.75" customHeight="1">
      <c r="A43" s="50" t="str">
        <f>SR_HS2!A66</f>
        <v>54</v>
      </c>
      <c r="B43" s="51" t="str">
        <f>SR_HS2!B66</f>
        <v>  Umelo vyrobené vlákna</v>
      </c>
      <c r="C43" s="111">
        <f>SR_HS2!C66</f>
        <v>111.905041</v>
      </c>
      <c r="D43" s="135">
        <f>SR_HS2!D66</f>
        <v>215.249461</v>
      </c>
      <c r="E43" s="121">
        <f>SR_HS2!E66</f>
        <v>82.440637</v>
      </c>
      <c r="F43" s="174">
        <f t="shared" si="0"/>
        <v>0.23453966903877496</v>
      </c>
      <c r="G43" s="112">
        <f>SR_HS2!F66</f>
        <v>111.006855</v>
      </c>
      <c r="H43" s="175">
        <f t="shared" si="1"/>
        <v>0.3044340579390516</v>
      </c>
      <c r="I43" s="133">
        <f t="shared" si="2"/>
        <v>28.566218000000006</v>
      </c>
      <c r="J43" s="171">
        <f t="shared" si="3"/>
        <v>-29.464404000000002</v>
      </c>
      <c r="K43" s="180">
        <f>SR_HS2!G66</f>
        <v>73.67017273153941</v>
      </c>
      <c r="L43" s="142">
        <f>SR_HS2!H66</f>
        <v>51.57125805764503</v>
      </c>
      <c r="M43" s="35"/>
      <c r="N43" s="35"/>
      <c r="O43" s="40"/>
      <c r="P43" s="41"/>
      <c r="Q43" s="41"/>
      <c r="R43" s="41"/>
    </row>
    <row r="44" spans="1:18" s="27" customFormat="1" ht="12.75" customHeight="1">
      <c r="A44" s="42" t="str">
        <f>SR_HS2!A24</f>
        <v>12</v>
      </c>
      <c r="B44" s="48" t="str">
        <f>SR_HS2!B24</f>
        <v>  Olejnaté semená a plody; priemyselné a liečivé rastliny; slama</v>
      </c>
      <c r="C44" s="104">
        <f>SR_HS2!C24</f>
        <v>47.128199</v>
      </c>
      <c r="D44" s="127">
        <f>SR_HS2!D24</f>
        <v>150.106262</v>
      </c>
      <c r="E44" s="115">
        <f>SR_HS2!E24</f>
        <v>42.017716</v>
      </c>
      <c r="F44" s="159">
        <f t="shared" si="0"/>
        <v>0.11953839226648917</v>
      </c>
      <c r="G44" s="105">
        <f>SR_HS2!F24</f>
        <v>123.399682</v>
      </c>
      <c r="H44" s="160">
        <f t="shared" si="1"/>
        <v>0.33842113570057036</v>
      </c>
      <c r="I44" s="129">
        <f t="shared" si="2"/>
        <v>81.381966</v>
      </c>
      <c r="J44" s="161">
        <f t="shared" si="3"/>
        <v>-5.110483000000002</v>
      </c>
      <c r="K44" s="173">
        <f>SR_HS2!G24</f>
        <v>89.15620985219486</v>
      </c>
      <c r="L44" s="139">
        <f>SR_HS2!H24</f>
        <v>82.20821726944344</v>
      </c>
      <c r="M44" s="35"/>
      <c r="N44" s="35"/>
      <c r="O44" s="40"/>
      <c r="P44" s="41"/>
      <c r="Q44" s="41"/>
      <c r="R44" s="41"/>
    </row>
    <row r="45" spans="1:18" s="27" customFormat="1" ht="12.75" customHeight="1">
      <c r="A45" s="44" t="str">
        <f>SR_HS2!A34</f>
        <v>22</v>
      </c>
      <c r="B45" s="49" t="str">
        <f>SR_HS2!B34</f>
        <v>  Nápoje, liehoviny a ocot</v>
      </c>
      <c r="C45" s="106">
        <f>SR_HS2!C34</f>
        <v>242.691001</v>
      </c>
      <c r="D45" s="124">
        <f>SR_HS2!D34</f>
        <v>145.386233</v>
      </c>
      <c r="E45" s="117">
        <f>SR_HS2!E34</f>
        <v>263.305247</v>
      </c>
      <c r="F45" s="167">
        <f t="shared" si="0"/>
        <v>0.7490908335358071</v>
      </c>
      <c r="G45" s="107">
        <f>SR_HS2!F34</f>
        <v>116.370627</v>
      </c>
      <c r="H45" s="168">
        <f t="shared" si="1"/>
        <v>0.31914409432211877</v>
      </c>
      <c r="I45" s="130">
        <f t="shared" si="2"/>
        <v>-146.93462</v>
      </c>
      <c r="J45" s="165">
        <f t="shared" si="3"/>
        <v>20.61424600000001</v>
      </c>
      <c r="K45" s="166">
        <f>SR_HS2!G34</f>
        <v>108.49402982189686</v>
      </c>
      <c r="L45" s="140">
        <f>SR_HS2!H34</f>
        <v>80.0423978245588</v>
      </c>
      <c r="M45" s="35"/>
      <c r="N45" s="35"/>
      <c r="O45" s="40"/>
      <c r="P45" s="41"/>
      <c r="Q45" s="41"/>
      <c r="R45" s="41"/>
    </row>
    <row r="46" spans="1:18" s="27" customFormat="1" ht="12.75" customHeight="1">
      <c r="A46" s="44" t="str">
        <f>SR_HS2!A30</f>
        <v>18</v>
      </c>
      <c r="B46" s="49" t="str">
        <f>SR_HS2!B30</f>
        <v>  Kakao a kakaové prípravky</v>
      </c>
      <c r="C46" s="106">
        <f>SR_HS2!C30</f>
        <v>132.482762</v>
      </c>
      <c r="D46" s="116">
        <f>SR_HS2!D30</f>
        <v>130.850454</v>
      </c>
      <c r="E46" s="117">
        <f>SR_HS2!E30</f>
        <v>118.557305</v>
      </c>
      <c r="F46" s="167">
        <f aca="true" t="shared" si="4" ref="F46:F77">E46/$E$11*100</f>
        <v>0.337289861998872</v>
      </c>
      <c r="G46" s="107">
        <f>SR_HS2!F30</f>
        <v>131.580454</v>
      </c>
      <c r="H46" s="168">
        <f aca="true" t="shared" si="5" ref="H46:H77">G46/$G$11*100</f>
        <v>0.360856737691404</v>
      </c>
      <c r="I46" s="130">
        <f aca="true" t="shared" si="6" ref="I46:I77">G46-E46</f>
        <v>13.023149000000004</v>
      </c>
      <c r="J46" s="165">
        <f aca="true" t="shared" si="7" ref="J46:J77">E46-C46</f>
        <v>-13.925457000000009</v>
      </c>
      <c r="K46" s="166">
        <f>SR_HS2!G30</f>
        <v>89.48885365176791</v>
      </c>
      <c r="L46" s="140">
        <f>SR_HS2!H30</f>
        <v>100.55788877889562</v>
      </c>
      <c r="M46" s="35"/>
      <c r="N46" s="35"/>
      <c r="O46" s="40"/>
      <c r="P46" s="41"/>
      <c r="Q46" s="41"/>
      <c r="R46" s="41"/>
    </row>
    <row r="47" spans="1:18" s="27" customFormat="1" ht="12.75" customHeight="1">
      <c r="A47" s="44" t="str">
        <f>SR_HS2!A83</f>
        <v>71</v>
      </c>
      <c r="B47" s="49" t="str">
        <f>SR_HS2!B83</f>
        <v>  Perly, drahokamy, drahé kovy; bižutéria; mince</v>
      </c>
      <c r="C47" s="106">
        <f>SR_HS2!C83</f>
        <v>83.885213</v>
      </c>
      <c r="D47" s="124">
        <f>SR_HS2!D83</f>
        <v>122.645473</v>
      </c>
      <c r="E47" s="117">
        <f>SR_HS2!E83</f>
        <v>80.114077</v>
      </c>
      <c r="F47" s="167">
        <f t="shared" si="4"/>
        <v>0.22792071712069537</v>
      </c>
      <c r="G47" s="107">
        <f>SR_HS2!F83</f>
        <v>107.047058</v>
      </c>
      <c r="H47" s="168">
        <f t="shared" si="5"/>
        <v>0.2935743946387547</v>
      </c>
      <c r="I47" s="130">
        <f t="shared" si="6"/>
        <v>26.932981000000012</v>
      </c>
      <c r="J47" s="165">
        <f t="shared" si="7"/>
        <v>-3.7711359999999985</v>
      </c>
      <c r="K47" s="166">
        <f>SR_HS2!G83</f>
        <v>95.50440910247198</v>
      </c>
      <c r="L47" s="140">
        <f>SR_HS2!H83</f>
        <v>87.28170341843764</v>
      </c>
      <c r="M47" s="35"/>
      <c r="N47" s="35"/>
      <c r="O47" s="40"/>
      <c r="P47" s="41"/>
      <c r="Q47" s="41"/>
      <c r="R47" s="41"/>
    </row>
    <row r="48" spans="1:18" s="27" customFormat="1" ht="12.75" customHeight="1">
      <c r="A48" s="44" t="str">
        <f>SR_HS2!A33</f>
        <v>21</v>
      </c>
      <c r="B48" s="49" t="str">
        <f>SR_HS2!B33</f>
        <v>  Rôzne jedlé prípravky</v>
      </c>
      <c r="C48" s="106">
        <f>SR_HS2!C33</f>
        <v>180.576699</v>
      </c>
      <c r="D48" s="116">
        <f>SR_HS2!D33</f>
        <v>97.596708</v>
      </c>
      <c r="E48" s="117">
        <f>SR_HS2!E33</f>
        <v>185.436674</v>
      </c>
      <c r="F48" s="167">
        <f t="shared" si="4"/>
        <v>0.5275584678901889</v>
      </c>
      <c r="G48" s="107">
        <f>SR_HS2!F33</f>
        <v>102.638445</v>
      </c>
      <c r="H48" s="168">
        <f t="shared" si="5"/>
        <v>0.28148386252276186</v>
      </c>
      <c r="I48" s="130">
        <f t="shared" si="6"/>
        <v>-82.798229</v>
      </c>
      <c r="J48" s="165">
        <f t="shared" si="7"/>
        <v>4.85997500000002</v>
      </c>
      <c r="K48" s="166">
        <f>SR_HS2!G33</f>
        <v>102.6913632970996</v>
      </c>
      <c r="L48" s="140">
        <f>SR_HS2!H33</f>
        <v>105.16588838221878</v>
      </c>
      <c r="M48" s="35"/>
      <c r="N48" s="35"/>
      <c r="O48" s="40"/>
      <c r="P48" s="41"/>
      <c r="Q48" s="41"/>
      <c r="R48" s="41"/>
    </row>
    <row r="49" spans="1:18" s="27" customFormat="1" ht="12.75" customHeight="1">
      <c r="A49" s="44" t="str">
        <f>SR_HS2!A43</f>
        <v>31</v>
      </c>
      <c r="B49" s="49" t="str">
        <f>SR_HS2!B43</f>
        <v>  Hnojivá</v>
      </c>
      <c r="C49" s="106">
        <f>SR_HS2!C43</f>
        <v>128.211346</v>
      </c>
      <c r="D49" s="116">
        <f>SR_HS2!D43</f>
        <v>189.296771</v>
      </c>
      <c r="E49" s="117">
        <f>SR_HS2!E43</f>
        <v>53.417272</v>
      </c>
      <c r="F49" s="167">
        <f t="shared" si="4"/>
        <v>0.15196958383320378</v>
      </c>
      <c r="G49" s="107">
        <f>SR_HS2!F43</f>
        <v>102.185523</v>
      </c>
      <c r="H49" s="168">
        <f t="shared" si="5"/>
        <v>0.28024173308499095</v>
      </c>
      <c r="I49" s="130">
        <f t="shared" si="6"/>
        <v>48.76825100000001</v>
      </c>
      <c r="J49" s="165">
        <f t="shared" si="7"/>
        <v>-74.794074</v>
      </c>
      <c r="K49" s="166">
        <f>SR_HS2!G43</f>
        <v>41.66345153259681</v>
      </c>
      <c r="L49" s="140">
        <f>SR_HS2!H43</f>
        <v>53.98165138273806</v>
      </c>
      <c r="M49" s="35"/>
      <c r="N49" s="35"/>
      <c r="O49" s="40"/>
      <c r="P49" s="41"/>
      <c r="Q49" s="41"/>
      <c r="R49" s="41"/>
    </row>
    <row r="50" spans="1:18" s="27" customFormat="1" ht="12.75" customHeight="1">
      <c r="A50" s="44" t="str">
        <f>SR_HS2!A23</f>
        <v>11</v>
      </c>
      <c r="B50" s="45" t="str">
        <f>SR_HS2!B23</f>
        <v>  Mlynské výrobky; slad; škroby; inulín; pšeničný lepok</v>
      </c>
      <c r="C50" s="106">
        <f>SR_HS2!C23</f>
        <v>30.995333</v>
      </c>
      <c r="D50" s="116">
        <f>SR_HS2!D23</f>
        <v>132.72467</v>
      </c>
      <c r="E50" s="117">
        <f>SR_HS2!E23</f>
        <v>20.749502</v>
      </c>
      <c r="F50" s="167">
        <f t="shared" si="4"/>
        <v>0.059031340718526955</v>
      </c>
      <c r="G50" s="107">
        <f>SR_HS2!F23</f>
        <v>96.809522</v>
      </c>
      <c r="H50" s="168">
        <f t="shared" si="5"/>
        <v>0.2654981589164011</v>
      </c>
      <c r="I50" s="130">
        <f t="shared" si="6"/>
        <v>76.06002000000001</v>
      </c>
      <c r="J50" s="165">
        <f t="shared" si="7"/>
        <v>-10.245830999999999</v>
      </c>
      <c r="K50" s="166">
        <f>SR_HS2!G23</f>
        <v>66.94395572391495</v>
      </c>
      <c r="L50" s="140">
        <f>SR_HS2!H23</f>
        <v>72.940111284511</v>
      </c>
      <c r="M50" s="35"/>
      <c r="N50" s="35"/>
      <c r="O50" s="40"/>
      <c r="P50" s="41"/>
      <c r="Q50" s="41"/>
      <c r="R50" s="41"/>
    </row>
    <row r="51" spans="1:18" s="27" customFormat="1" ht="12.75" customHeight="1">
      <c r="A51" s="44" t="str">
        <f>SR_HS2!A80</f>
        <v>68</v>
      </c>
      <c r="B51" s="49" t="str">
        <f>SR_HS2!B80</f>
        <v>  Predmety z kameňa, sadry, cementu, azbestu, sľudy</v>
      </c>
      <c r="C51" s="106">
        <f>SR_HS2!C80</f>
        <v>180.65175</v>
      </c>
      <c r="D51" s="116">
        <f>SR_HS2!D80</f>
        <v>130.866114</v>
      </c>
      <c r="E51" s="117">
        <f>SR_HS2!E80</f>
        <v>122.732904</v>
      </c>
      <c r="F51" s="167">
        <f t="shared" si="4"/>
        <v>0.34916924143038514</v>
      </c>
      <c r="G51" s="107">
        <f>SR_HS2!F80</f>
        <v>101.067015</v>
      </c>
      <c r="H51" s="168">
        <f t="shared" si="5"/>
        <v>0.2771742474844188</v>
      </c>
      <c r="I51" s="130">
        <f t="shared" si="6"/>
        <v>-21.665889000000007</v>
      </c>
      <c r="J51" s="165">
        <f t="shared" si="7"/>
        <v>-57.91884599999999</v>
      </c>
      <c r="K51" s="166">
        <f>SR_HS2!G80</f>
        <v>67.93895104808009</v>
      </c>
      <c r="L51" s="140">
        <f>SR_HS2!H80</f>
        <v>77.22932385690004</v>
      </c>
      <c r="M51" s="35"/>
      <c r="N51" s="35"/>
      <c r="O51" s="40"/>
      <c r="P51" s="41"/>
      <c r="Q51" s="41"/>
      <c r="R51" s="41"/>
    </row>
    <row r="52" spans="1:18" s="27" customFormat="1" ht="12.75" customHeight="1">
      <c r="A52" s="44" t="str">
        <f>SR_HS2!A107</f>
        <v>96</v>
      </c>
      <c r="B52" s="49" t="str">
        <f>SR_HS2!B107</f>
        <v>  Rôzne výrobky</v>
      </c>
      <c r="C52" s="106">
        <f>SR_HS2!C107</f>
        <v>87.13283</v>
      </c>
      <c r="D52" s="124">
        <f>SR_HS2!D107</f>
        <v>71.498906</v>
      </c>
      <c r="E52" s="117">
        <f>SR_HS2!E107</f>
        <v>90.974344</v>
      </c>
      <c r="F52" s="167">
        <f t="shared" si="4"/>
        <v>0.2588176572771953</v>
      </c>
      <c r="G52" s="107">
        <f>SR_HS2!F107</f>
        <v>87.640653</v>
      </c>
      <c r="H52" s="168">
        <f t="shared" si="5"/>
        <v>0.2403527208587102</v>
      </c>
      <c r="I52" s="130">
        <f t="shared" si="6"/>
        <v>-3.3336910000000017</v>
      </c>
      <c r="J52" s="165">
        <f t="shared" si="7"/>
        <v>3.8415140000000036</v>
      </c>
      <c r="K52" s="166">
        <f>SR_HS2!G107</f>
        <v>104.40880205543652</v>
      </c>
      <c r="L52" s="140">
        <f>SR_HS2!H107</f>
        <v>122.5762153619525</v>
      </c>
      <c r="M52" s="35"/>
      <c r="N52" s="35"/>
      <c r="O52" s="40"/>
      <c r="P52" s="41"/>
      <c r="Q52" s="41"/>
      <c r="R52" s="41"/>
    </row>
    <row r="53" spans="1:18" s="27" customFormat="1" ht="12.75" customHeight="1">
      <c r="A53" s="50" t="str">
        <f>SR_HS2!A40</f>
        <v>28</v>
      </c>
      <c r="B53" s="51" t="str">
        <f>SR_HS2!B40</f>
        <v>  Anorganické chemikálie</v>
      </c>
      <c r="C53" s="111">
        <f>SR_HS2!C40</f>
        <v>257.897596</v>
      </c>
      <c r="D53" s="120">
        <f>SR_HS2!D40</f>
        <v>100.435893</v>
      </c>
      <c r="E53" s="121">
        <f>SR_HS2!E40</f>
        <v>183.588836</v>
      </c>
      <c r="F53" s="174">
        <f t="shared" si="4"/>
        <v>0.5223014571643101</v>
      </c>
      <c r="G53" s="112">
        <f>SR_HS2!F40</f>
        <v>86.60459</v>
      </c>
      <c r="H53" s="175">
        <f t="shared" si="5"/>
        <v>0.23751133900557592</v>
      </c>
      <c r="I53" s="133">
        <f t="shared" si="6"/>
        <v>-96.98424599999998</v>
      </c>
      <c r="J53" s="171">
        <f t="shared" si="7"/>
        <v>-74.30876000000004</v>
      </c>
      <c r="K53" s="176">
        <f>SR_HS2!G40</f>
        <v>71.18671862299948</v>
      </c>
      <c r="L53" s="142">
        <f>SR_HS2!H40</f>
        <v>86.22872502363275</v>
      </c>
      <c r="M53" s="35"/>
      <c r="N53" s="35"/>
      <c r="O53" s="40"/>
      <c r="P53" s="41"/>
      <c r="Q53" s="41"/>
      <c r="R53" s="41"/>
    </row>
    <row r="54" spans="1:18" s="27" customFormat="1" ht="12.75" customHeight="1">
      <c r="A54" s="52" t="str">
        <f>SR_HS2!A13</f>
        <v>01</v>
      </c>
      <c r="B54" s="134" t="str">
        <f>SR_HS2!B13</f>
        <v>  Živé zvieratá</v>
      </c>
      <c r="C54" s="113">
        <f>SR_HS2!C13</f>
        <v>55.167503</v>
      </c>
      <c r="D54" s="122">
        <f>SR_HS2!D13</f>
        <v>89.849997</v>
      </c>
      <c r="E54" s="123">
        <f>SR_HS2!E13</f>
        <v>41.293079</v>
      </c>
      <c r="F54" s="177">
        <f t="shared" si="4"/>
        <v>0.11747683466167284</v>
      </c>
      <c r="G54" s="108">
        <f>SR_HS2!F13</f>
        <v>84.722878</v>
      </c>
      <c r="H54" s="178">
        <f t="shared" si="5"/>
        <v>0.23235078184869934</v>
      </c>
      <c r="I54" s="131">
        <f t="shared" si="6"/>
        <v>43.429798999999996</v>
      </c>
      <c r="J54" s="161">
        <f t="shared" si="7"/>
        <v>-13.874424000000005</v>
      </c>
      <c r="K54" s="179">
        <f>SR_HS2!G13</f>
        <v>74.85036797840931</v>
      </c>
      <c r="L54" s="143">
        <f>SR_HS2!H13</f>
        <v>94.29369040490897</v>
      </c>
      <c r="M54" s="35"/>
      <c r="N54" s="35"/>
      <c r="O54" s="40"/>
      <c r="P54" s="41"/>
      <c r="Q54" s="41"/>
      <c r="R54" s="41"/>
    </row>
    <row r="55" spans="1:18" s="27" customFormat="1" ht="12.75" customHeight="1">
      <c r="A55" s="44" t="str">
        <f>SR_HS2!A31</f>
        <v>19</v>
      </c>
      <c r="B55" s="49" t="str">
        <f>SR_HS2!B31</f>
        <v>  Prípravky z obilia, múky, škrobu alebo z mlieka; cukrárske výrobky</v>
      </c>
      <c r="C55" s="106">
        <f>SR_HS2!C31</f>
        <v>163.011523</v>
      </c>
      <c r="D55" s="116">
        <f>SR_HS2!D31</f>
        <v>82.521945</v>
      </c>
      <c r="E55" s="117">
        <f>SR_HS2!E31</f>
        <v>165.858285</v>
      </c>
      <c r="F55" s="167">
        <f t="shared" si="4"/>
        <v>0.4718588876410406</v>
      </c>
      <c r="G55" s="107">
        <f>SR_HS2!F31</f>
        <v>69.910493</v>
      </c>
      <c r="H55" s="168">
        <f t="shared" si="5"/>
        <v>0.1917281151376612</v>
      </c>
      <c r="I55" s="130">
        <f t="shared" si="6"/>
        <v>-95.94779199999999</v>
      </c>
      <c r="J55" s="165">
        <f t="shared" si="7"/>
        <v>2.846761999999984</v>
      </c>
      <c r="K55" s="166">
        <f>SR_HS2!G31</f>
        <v>101.7463562989961</v>
      </c>
      <c r="L55" s="140">
        <f>SR_HS2!H31</f>
        <v>84.71745667167684</v>
      </c>
      <c r="M55" s="35"/>
      <c r="N55" s="35"/>
      <c r="O55" s="40"/>
      <c r="P55" s="41"/>
      <c r="Q55" s="41"/>
      <c r="R55" s="41"/>
    </row>
    <row r="56" spans="1:18" s="27" customFormat="1" ht="12.75" customHeight="1">
      <c r="A56" s="44" t="str">
        <f>SR_HS2!A93</f>
        <v>82</v>
      </c>
      <c r="B56" s="49" t="str">
        <f>SR_HS2!B93</f>
        <v>  Nástroje, náradie, nožiarsky tovar, lyžice a vidličky</v>
      </c>
      <c r="C56" s="106">
        <f>SR_HS2!C93</f>
        <v>203.180838</v>
      </c>
      <c r="D56" s="116">
        <f>SR_HS2!D93</f>
        <v>71.493552</v>
      </c>
      <c r="E56" s="117">
        <f>SR_HS2!E93</f>
        <v>139.95267</v>
      </c>
      <c r="F56" s="167">
        <f t="shared" si="4"/>
        <v>0.39815865206006223</v>
      </c>
      <c r="G56" s="107">
        <f>SR_HS2!F93</f>
        <v>67.458805</v>
      </c>
      <c r="H56" s="168">
        <f t="shared" si="5"/>
        <v>0.18500441031204048</v>
      </c>
      <c r="I56" s="130">
        <f t="shared" si="6"/>
        <v>-72.49386500000001</v>
      </c>
      <c r="J56" s="165">
        <f t="shared" si="7"/>
        <v>-63.22816799999998</v>
      </c>
      <c r="K56" s="166">
        <f>SR_HS2!G93</f>
        <v>68.88084101710419</v>
      </c>
      <c r="L56" s="140">
        <f>SR_HS2!H93</f>
        <v>94.35648826064762</v>
      </c>
      <c r="M56" s="35"/>
      <c r="N56" s="35"/>
      <c r="O56" s="40"/>
      <c r="P56" s="41"/>
      <c r="Q56" s="41"/>
      <c r="R56" s="41"/>
    </row>
    <row r="57" spans="1:18" s="27" customFormat="1" ht="12.75" customHeight="1">
      <c r="A57" s="44" t="str">
        <f>SR_HS2!A27</f>
        <v>15</v>
      </c>
      <c r="B57" s="49" t="str">
        <f>SR_HS2!B27</f>
        <v>  Živočíšne a rastlinné tuky a oleje; upravené jedlé tuky; vosky</v>
      </c>
      <c r="C57" s="106">
        <f>SR_HS2!C27</f>
        <v>152.572336</v>
      </c>
      <c r="D57" s="116">
        <f>SR_HS2!D27</f>
        <v>45.339462</v>
      </c>
      <c r="E57" s="117">
        <f>SR_HS2!E27</f>
        <v>141.646562</v>
      </c>
      <c r="F57" s="167">
        <f t="shared" si="4"/>
        <v>0.40297769377934717</v>
      </c>
      <c r="G57" s="107">
        <f>SR_HS2!F27</f>
        <v>66.959689</v>
      </c>
      <c r="H57" s="168">
        <f t="shared" si="5"/>
        <v>0.18363559476220523</v>
      </c>
      <c r="I57" s="130">
        <f t="shared" si="6"/>
        <v>-74.68687299999999</v>
      </c>
      <c r="J57" s="165">
        <f t="shared" si="7"/>
        <v>-10.925774000000018</v>
      </c>
      <c r="K57" s="166">
        <f>SR_HS2!G27</f>
        <v>92.83895476307053</v>
      </c>
      <c r="L57" s="140">
        <f>SR_HS2!H27</f>
        <v>147.68523058345951</v>
      </c>
      <c r="M57" s="35"/>
      <c r="N57" s="35"/>
      <c r="O57" s="40"/>
      <c r="P57" s="41"/>
      <c r="Q57" s="41"/>
      <c r="R57" s="41"/>
    </row>
    <row r="58" spans="1:18" s="27" customFormat="1" ht="12.75" customHeight="1">
      <c r="A58" s="44" t="str">
        <f>SR_HS2!A44</f>
        <v>32</v>
      </c>
      <c r="B58" s="49" t="str">
        <f>SR_HS2!B44</f>
        <v>  Farbiarske výťažky; taníny; farbivá, pigmenty; laky; tmely</v>
      </c>
      <c r="C58" s="106">
        <f>SR_HS2!C44</f>
        <v>297.449794</v>
      </c>
      <c r="D58" s="124">
        <f>SR_HS2!D44</f>
        <v>72.600509</v>
      </c>
      <c r="E58" s="117">
        <f>SR_HS2!E44</f>
        <v>237.093972</v>
      </c>
      <c r="F58" s="167">
        <f t="shared" si="4"/>
        <v>0.6745210098748822</v>
      </c>
      <c r="G58" s="107">
        <f>SR_HS2!F44</f>
        <v>70.27573</v>
      </c>
      <c r="H58" s="168">
        <f t="shared" si="5"/>
        <v>0.19272977023382154</v>
      </c>
      <c r="I58" s="130">
        <f t="shared" si="6"/>
        <v>-166.818242</v>
      </c>
      <c r="J58" s="165">
        <f t="shared" si="7"/>
        <v>-60.35582199999999</v>
      </c>
      <c r="K58" s="166">
        <f>SR_HS2!G44</f>
        <v>79.70890442102643</v>
      </c>
      <c r="L58" s="140">
        <f>SR_HS2!H44</f>
        <v>96.7978475192233</v>
      </c>
      <c r="M58" s="35"/>
      <c r="N58" s="35"/>
      <c r="O58" s="40"/>
      <c r="P58" s="41"/>
      <c r="Q58" s="41"/>
      <c r="R58" s="41"/>
    </row>
    <row r="59" spans="1:18" s="27" customFormat="1" ht="12.75" customHeight="1">
      <c r="A59" s="44" t="str">
        <f>SR_HS2!A14</f>
        <v>02</v>
      </c>
      <c r="B59" s="45" t="str">
        <f>SR_HS2!B14</f>
        <v>  Mäso a jedlé droby</v>
      </c>
      <c r="C59" s="106">
        <f>SR_HS2!C14</f>
        <v>244.161594</v>
      </c>
      <c r="D59" s="116">
        <f>SR_HS2!D14</f>
        <v>82.093037</v>
      </c>
      <c r="E59" s="117">
        <f>SR_HS2!E14</f>
        <v>260.108073</v>
      </c>
      <c r="F59" s="167">
        <f t="shared" si="4"/>
        <v>0.7399950264301515</v>
      </c>
      <c r="G59" s="107">
        <f>SR_HS2!F14</f>
        <v>58.004127</v>
      </c>
      <c r="H59" s="168">
        <f t="shared" si="5"/>
        <v>0.1590751468440585</v>
      </c>
      <c r="I59" s="130">
        <f t="shared" si="6"/>
        <v>-202.103946</v>
      </c>
      <c r="J59" s="165">
        <f t="shared" si="7"/>
        <v>15.946478999999982</v>
      </c>
      <c r="K59" s="166">
        <f>SR_HS2!G14</f>
        <v>106.53111684714835</v>
      </c>
      <c r="L59" s="140">
        <f>SR_HS2!H14</f>
        <v>70.65657346797877</v>
      </c>
      <c r="M59" s="35"/>
      <c r="N59" s="35"/>
      <c r="O59" s="40"/>
      <c r="P59" s="41"/>
      <c r="Q59" s="41"/>
      <c r="R59" s="41"/>
    </row>
    <row r="60" spans="1:18" s="27" customFormat="1" ht="12.75" customHeight="1">
      <c r="A60" s="44" t="str">
        <f>SR_HS2!A45</f>
        <v>33</v>
      </c>
      <c r="B60" s="49" t="str">
        <f>SR_HS2!B45</f>
        <v>  Silice a rezinoidy; voňavkárske, kozmetické a toaletné prípravky</v>
      </c>
      <c r="C60" s="106">
        <f>SR_HS2!C45</f>
        <v>171.879386</v>
      </c>
      <c r="D60" s="124">
        <f>SR_HS2!D45</f>
        <v>121.798751</v>
      </c>
      <c r="E60" s="117">
        <f>SR_HS2!E45</f>
        <v>182.996277</v>
      </c>
      <c r="F60" s="167">
        <f t="shared" si="4"/>
        <v>0.5206156551520579</v>
      </c>
      <c r="G60" s="107">
        <f>SR_HS2!F45</f>
        <v>94.371337</v>
      </c>
      <c r="H60" s="168">
        <f t="shared" si="5"/>
        <v>0.2588114857955733</v>
      </c>
      <c r="I60" s="130">
        <f t="shared" si="6"/>
        <v>-88.62494</v>
      </c>
      <c r="J60" s="165">
        <f t="shared" si="7"/>
        <v>11.116890999999981</v>
      </c>
      <c r="K60" s="166">
        <f>SR_HS2!G45</f>
        <v>106.46784425911318</v>
      </c>
      <c r="L60" s="140">
        <f>SR_HS2!H45</f>
        <v>77.48136678347383</v>
      </c>
      <c r="M60" s="35"/>
      <c r="N60" s="35"/>
      <c r="O60" s="40"/>
      <c r="P60" s="41"/>
      <c r="Q60" s="41"/>
      <c r="R60" s="41"/>
    </row>
    <row r="61" spans="1:18" s="27" customFormat="1" ht="12.75" customHeight="1">
      <c r="A61" s="44" t="str">
        <f>SR_HS2!A75</f>
        <v>63</v>
      </c>
      <c r="B61" s="49" t="str">
        <f>SR_HS2!B75</f>
        <v>  Celkom dohotovené textilné výrobky; súpravy; obnosené odevy</v>
      </c>
      <c r="C61" s="106">
        <f>SR_HS2!C75</f>
        <v>90.525969</v>
      </c>
      <c r="D61" s="116">
        <f>SR_HS2!D75</f>
        <v>74.670274</v>
      </c>
      <c r="E61" s="117">
        <f>SR_HS2!E75</f>
        <v>77.87163</v>
      </c>
      <c r="F61" s="167">
        <f t="shared" si="4"/>
        <v>0.22154106266439863</v>
      </c>
      <c r="G61" s="107">
        <f>SR_HS2!F75</f>
        <v>62.32786</v>
      </c>
      <c r="H61" s="168">
        <f t="shared" si="5"/>
        <v>0.17093289727429084</v>
      </c>
      <c r="I61" s="130">
        <f t="shared" si="6"/>
        <v>-15.543769999999995</v>
      </c>
      <c r="J61" s="165">
        <f t="shared" si="7"/>
        <v>-12.654339000000007</v>
      </c>
      <c r="K61" s="166">
        <f>SR_HS2!G75</f>
        <v>86.0213161595652</v>
      </c>
      <c r="L61" s="140">
        <f>SR_HS2!H75</f>
        <v>83.47077981795003</v>
      </c>
      <c r="M61" s="35"/>
      <c r="N61" s="35"/>
      <c r="O61" s="40"/>
      <c r="P61" s="41"/>
      <c r="Q61" s="41"/>
      <c r="R61" s="41"/>
    </row>
    <row r="62" spans="1:18" s="27" customFormat="1" ht="12.75" customHeight="1">
      <c r="A62" s="44" t="str">
        <f>SR_HS2!A46</f>
        <v>34</v>
      </c>
      <c r="B62" s="49" t="str">
        <f>SR_HS2!B46</f>
        <v>  Mydlo, pracie, čistiace prípravky, vosky, sviečky; modelovacie pasty</v>
      </c>
      <c r="C62" s="106">
        <f>SR_HS2!C46</f>
        <v>167.065729</v>
      </c>
      <c r="D62" s="116">
        <f>SR_HS2!D46</f>
        <v>75.184201</v>
      </c>
      <c r="E62" s="117">
        <f>SR_HS2!E46</f>
        <v>146.235766</v>
      </c>
      <c r="F62" s="167">
        <f t="shared" si="4"/>
        <v>0.4160337596526789</v>
      </c>
      <c r="G62" s="107">
        <f>SR_HS2!F46</f>
        <v>55.848816</v>
      </c>
      <c r="H62" s="168">
        <f t="shared" si="5"/>
        <v>0.15316424995529718</v>
      </c>
      <c r="I62" s="130">
        <f t="shared" si="6"/>
        <v>-90.38695000000001</v>
      </c>
      <c r="J62" s="165">
        <f t="shared" si="7"/>
        <v>-20.829962999999992</v>
      </c>
      <c r="K62" s="166">
        <f>SR_HS2!G46</f>
        <v>87.53187555300465</v>
      </c>
      <c r="L62" s="140">
        <f>SR_HS2!H46</f>
        <v>74.28264882405281</v>
      </c>
      <c r="M62" s="35"/>
      <c r="N62" s="35"/>
      <c r="O62" s="40"/>
      <c r="P62" s="41"/>
      <c r="Q62" s="41"/>
      <c r="R62" s="41"/>
    </row>
    <row r="63" spans="1:18" s="27" customFormat="1" ht="12.75" customHeight="1">
      <c r="A63" s="46" t="str">
        <f>SR_HS2!A59</f>
        <v>47</v>
      </c>
      <c r="B63" s="54" t="str">
        <f>SR_HS2!B59</f>
        <v>  Vláknina z dreva alebo iných celulózových vláknin; zberový papier</v>
      </c>
      <c r="C63" s="109">
        <f>SR_HS2!C59</f>
        <v>98.738699</v>
      </c>
      <c r="D63" s="118">
        <f>SR_HS2!D59</f>
        <v>74.0821</v>
      </c>
      <c r="E63" s="119">
        <f>SR_HS2!E59</f>
        <v>72.577309</v>
      </c>
      <c r="F63" s="169">
        <f t="shared" si="4"/>
        <v>0.20647897265258763</v>
      </c>
      <c r="G63" s="110">
        <f>SR_HS2!F59</f>
        <v>54.132006</v>
      </c>
      <c r="H63" s="170">
        <f t="shared" si="5"/>
        <v>0.1484559332030539</v>
      </c>
      <c r="I63" s="132">
        <f t="shared" si="6"/>
        <v>-18.445303000000003</v>
      </c>
      <c r="J63" s="171">
        <f t="shared" si="7"/>
        <v>-26.161389999999997</v>
      </c>
      <c r="K63" s="172">
        <f>SR_HS2!G59</f>
        <v>73.50442099708039</v>
      </c>
      <c r="L63" s="141">
        <f>SR_HS2!H59</f>
        <v>73.0702909339773</v>
      </c>
      <c r="M63" s="56"/>
      <c r="N63" s="56"/>
      <c r="O63" s="40"/>
      <c r="P63" s="41"/>
      <c r="Q63" s="41"/>
      <c r="R63" s="41"/>
    </row>
    <row r="64" spans="1:18" s="27" customFormat="1" ht="12.75" customHeight="1">
      <c r="A64" s="42" t="str">
        <f>SR_HS2!A20</f>
        <v>08</v>
      </c>
      <c r="B64" s="48" t="str">
        <f>SR_HS2!B20</f>
        <v>  Jedlé ovocie a orechy; šupy citrusových plodov a melónov</v>
      </c>
      <c r="C64" s="104">
        <f>SR_HS2!C20</f>
        <v>205.552409</v>
      </c>
      <c r="D64" s="114">
        <f>SR_HS2!D20</f>
        <v>68.534806</v>
      </c>
      <c r="E64" s="115">
        <f>SR_HS2!E20</f>
        <v>179.267581</v>
      </c>
      <c r="F64" s="159">
        <f t="shared" si="4"/>
        <v>0.5100076933796834</v>
      </c>
      <c r="G64" s="105">
        <f>SR_HS2!F20</f>
        <v>50.604226</v>
      </c>
      <c r="H64" s="160">
        <f t="shared" si="5"/>
        <v>0.13878106780022603</v>
      </c>
      <c r="I64" s="129">
        <f t="shared" si="6"/>
        <v>-128.66335500000002</v>
      </c>
      <c r="J64" s="161">
        <f t="shared" si="7"/>
        <v>-26.284828000000005</v>
      </c>
      <c r="K64" s="173">
        <f>SR_HS2!G20</f>
        <v>87.2125906342455</v>
      </c>
      <c r="L64" s="139">
        <f>SR_HS2!H20</f>
        <v>73.83726452804142</v>
      </c>
      <c r="M64" s="56"/>
      <c r="N64" s="56"/>
      <c r="O64" s="40"/>
      <c r="P64" s="41"/>
      <c r="Q64" s="41"/>
      <c r="R64" s="41"/>
    </row>
    <row r="65" spans="1:18" s="27" customFormat="1" ht="12.75" customHeight="1">
      <c r="A65" s="44" t="str">
        <f>SR_HS2!A67</f>
        <v>55</v>
      </c>
      <c r="B65" s="49" t="str">
        <f>SR_HS2!B67</f>
        <v>  Umelo vyrobené strižné vlákna</v>
      </c>
      <c r="C65" s="106">
        <f>SR_HS2!C67</f>
        <v>69.154958</v>
      </c>
      <c r="D65" s="116">
        <f>SR_HS2!D67</f>
        <v>50.18338</v>
      </c>
      <c r="E65" s="117">
        <f>SR_HS2!E67</f>
        <v>122.066009</v>
      </c>
      <c r="F65" s="167">
        <f t="shared" si="4"/>
        <v>0.3472719570537055</v>
      </c>
      <c r="G65" s="107">
        <f>SR_HS2!F67</f>
        <v>43.4482</v>
      </c>
      <c r="H65" s="168">
        <f t="shared" si="5"/>
        <v>0.1191558110185853</v>
      </c>
      <c r="I65" s="130">
        <f t="shared" si="6"/>
        <v>-78.617809</v>
      </c>
      <c r="J65" s="165">
        <f t="shared" si="7"/>
        <v>52.911051</v>
      </c>
      <c r="K65" s="166">
        <f>SR_HS2!G67</f>
        <v>176.51085696559892</v>
      </c>
      <c r="L65" s="140">
        <f>SR_HS2!H67</f>
        <v>86.57886336073815</v>
      </c>
      <c r="M65" s="56"/>
      <c r="N65" s="56"/>
      <c r="O65" s="40"/>
      <c r="P65" s="41"/>
      <c r="Q65" s="41"/>
      <c r="R65" s="41"/>
    </row>
    <row r="66" spans="1:18" s="27" customFormat="1" ht="12.75" customHeight="1">
      <c r="A66" s="44" t="str">
        <f>SR_HS2!A99</f>
        <v>88</v>
      </c>
      <c r="B66" s="49" t="str">
        <f>SR_HS2!B99</f>
        <v>  Lietadlá, kozmické lode a ich časti a súčasti</v>
      </c>
      <c r="C66" s="106">
        <f>SR_HS2!C99</f>
        <v>65.493756</v>
      </c>
      <c r="D66" s="124">
        <f>SR_HS2!D99</f>
        <v>65.782296</v>
      </c>
      <c r="E66" s="117">
        <f>SR_HS2!E99</f>
        <v>21.42927</v>
      </c>
      <c r="F66" s="167">
        <f t="shared" si="4"/>
        <v>0.060965248164476814</v>
      </c>
      <c r="G66" s="107">
        <f>SR_HS2!F99</f>
        <v>34.342574</v>
      </c>
      <c r="H66" s="168">
        <f t="shared" si="5"/>
        <v>0.0941838156111365</v>
      </c>
      <c r="I66" s="130">
        <f t="shared" si="6"/>
        <v>12.913304</v>
      </c>
      <c r="J66" s="165">
        <f t="shared" si="7"/>
        <v>-44.064486</v>
      </c>
      <c r="K66" s="166">
        <f>SR_HS2!G99</f>
        <v>32.71956184647586</v>
      </c>
      <c r="L66" s="140">
        <f>SR_HS2!H99</f>
        <v>52.2064082409042</v>
      </c>
      <c r="M66" s="35"/>
      <c r="N66" s="35"/>
      <c r="O66" s="40"/>
      <c r="P66" s="41"/>
      <c r="Q66" s="41"/>
      <c r="R66" s="41"/>
    </row>
    <row r="67" spans="1:18" s="27" customFormat="1" ht="12.75" customHeight="1">
      <c r="A67" s="44" t="str">
        <f>SR_HS2!A21</f>
        <v>09</v>
      </c>
      <c r="B67" s="45" t="str">
        <f>SR_HS2!B21</f>
        <v>  Káva, čaj, maté a koreniny</v>
      </c>
      <c r="C67" s="106">
        <f>SR_HS2!C21</f>
        <v>94.083351</v>
      </c>
      <c r="D67" s="124">
        <f>SR_HS2!D21</f>
        <v>59.971001</v>
      </c>
      <c r="E67" s="117">
        <f>SR_HS2!E21</f>
        <v>75.10777</v>
      </c>
      <c r="F67" s="167">
        <f t="shared" si="4"/>
        <v>0.21367801316285845</v>
      </c>
      <c r="G67" s="107">
        <f>SR_HS2!F21</f>
        <v>44.266688</v>
      </c>
      <c r="H67" s="168">
        <f t="shared" si="5"/>
        <v>0.12140049782837213</v>
      </c>
      <c r="I67" s="130">
        <f t="shared" si="6"/>
        <v>-30.841082</v>
      </c>
      <c r="J67" s="165">
        <f t="shared" si="7"/>
        <v>-18.97558099999999</v>
      </c>
      <c r="K67" s="166">
        <f>SR_HS2!G21</f>
        <v>79.83109572702189</v>
      </c>
      <c r="L67" s="140">
        <f>SR_HS2!H21</f>
        <v>73.81348862260946</v>
      </c>
      <c r="M67" s="35"/>
      <c r="N67" s="35"/>
      <c r="O67" s="40"/>
      <c r="P67" s="41"/>
      <c r="Q67" s="41"/>
      <c r="R67" s="41"/>
    </row>
    <row r="68" spans="1:18" s="27" customFormat="1" ht="12.75" customHeight="1">
      <c r="A68" s="44" t="str">
        <f>SR_HS2!A53</f>
        <v>41</v>
      </c>
      <c r="B68" s="49" t="str">
        <f>SR_HS2!B53</f>
        <v>  Surové kože a kožky (iné ako kožušiny) a usne</v>
      </c>
      <c r="C68" s="106">
        <f>SR_HS2!C53</f>
        <v>156.994163</v>
      </c>
      <c r="D68" s="116">
        <f>SR_HS2!D53</f>
        <v>68.355186</v>
      </c>
      <c r="E68" s="117">
        <f>SR_HS2!E53</f>
        <v>94.139614</v>
      </c>
      <c r="F68" s="167">
        <f t="shared" si="4"/>
        <v>0.26782269902885425</v>
      </c>
      <c r="G68" s="107">
        <f>SR_HS2!F53</f>
        <v>45.235102</v>
      </c>
      <c r="H68" s="168">
        <f t="shared" si="5"/>
        <v>0.12405635366524803</v>
      </c>
      <c r="I68" s="130">
        <f t="shared" si="6"/>
        <v>-48.904512</v>
      </c>
      <c r="J68" s="165">
        <f t="shared" si="7"/>
        <v>-62.85454899999999</v>
      </c>
      <c r="K68" s="166">
        <f>SR_HS2!G53</f>
        <v>59.96376693316936</v>
      </c>
      <c r="L68" s="140">
        <f>SR_HS2!H53</f>
        <v>66.1765473068861</v>
      </c>
      <c r="M68" s="35"/>
      <c r="N68" s="35"/>
      <c r="O68" s="40"/>
      <c r="P68" s="41"/>
      <c r="Q68" s="41"/>
      <c r="R68" s="41"/>
    </row>
    <row r="69" spans="1:18" s="27" customFormat="1" ht="12.75" customHeight="1">
      <c r="A69" s="44" t="str">
        <f>SR_HS2!A72</f>
        <v>60</v>
      </c>
      <c r="B69" s="49" t="str">
        <f>SR_HS2!B72</f>
        <v>  Pletené alebo háčkované textílie</v>
      </c>
      <c r="C69" s="106">
        <f>SR_HS2!C72</f>
        <v>42.303635</v>
      </c>
      <c r="D69" s="124">
        <f>SR_HS2!D72</f>
        <v>35.701216</v>
      </c>
      <c r="E69" s="117">
        <f>SR_HS2!E72</f>
        <v>34.195815</v>
      </c>
      <c r="F69" s="167">
        <f t="shared" si="4"/>
        <v>0.097285458051606</v>
      </c>
      <c r="G69" s="107">
        <f>SR_HS2!F72</f>
        <v>45.359672</v>
      </c>
      <c r="H69" s="168">
        <f t="shared" si="5"/>
        <v>0.12439798437442785</v>
      </c>
      <c r="I69" s="130">
        <f t="shared" si="6"/>
        <v>11.163857</v>
      </c>
      <c r="J69" s="165">
        <f t="shared" si="7"/>
        <v>-8.107819999999997</v>
      </c>
      <c r="K69" s="166">
        <f>SR_HS2!G72</f>
        <v>80.8342238202462</v>
      </c>
      <c r="L69" s="140">
        <f>SR_HS2!H72</f>
        <v>127.05357711065079</v>
      </c>
      <c r="M69" s="35"/>
      <c r="N69" s="35"/>
      <c r="O69" s="40"/>
      <c r="P69" s="41"/>
      <c r="Q69" s="41"/>
      <c r="R69" s="41"/>
    </row>
    <row r="70" spans="1:18" s="27" customFormat="1" ht="12.75" customHeight="1">
      <c r="A70" s="44" t="str">
        <f>SR_HS2!A19</f>
        <v>07</v>
      </c>
      <c r="B70" s="45" t="str">
        <f>SR_HS2!B19</f>
        <v>  Zelenina, jedlé rastliny, korene a hľuzy</v>
      </c>
      <c r="C70" s="106">
        <f>SR_HS2!C19</f>
        <v>143.76729</v>
      </c>
      <c r="D70" s="124">
        <f>SR_HS2!D19</f>
        <v>44.648609</v>
      </c>
      <c r="E70" s="117">
        <f>SR_HS2!E19</f>
        <v>142.023608</v>
      </c>
      <c r="F70" s="167">
        <f t="shared" si="4"/>
        <v>0.4040503716148228</v>
      </c>
      <c r="G70" s="107">
        <f>SR_HS2!F19</f>
        <v>37.593517</v>
      </c>
      <c r="H70" s="168">
        <f t="shared" si="5"/>
        <v>0.1030994611324744</v>
      </c>
      <c r="I70" s="130">
        <f t="shared" si="6"/>
        <v>-104.430091</v>
      </c>
      <c r="J70" s="165">
        <f t="shared" si="7"/>
        <v>-1.7436820000000068</v>
      </c>
      <c r="K70" s="166">
        <f>SR_HS2!G19</f>
        <v>98.78714970561106</v>
      </c>
      <c r="L70" s="140">
        <f>SR_HS2!H19</f>
        <v>84.19862979381956</v>
      </c>
      <c r="M70" s="35"/>
      <c r="N70" s="35"/>
      <c r="O70" s="40"/>
      <c r="P70" s="41"/>
      <c r="Q70" s="41"/>
      <c r="R70" s="41"/>
    </row>
    <row r="71" spans="1:18" s="27" customFormat="1" ht="12.75" customHeight="1">
      <c r="A71" s="44" t="str">
        <f>SR_HS2!A35</f>
        <v>23</v>
      </c>
      <c r="B71" s="49" t="str">
        <f>SR_HS2!B35</f>
        <v>  Zvyšky a odpady v potravinárskom priemysle; pripravené krmivo</v>
      </c>
      <c r="C71" s="106">
        <f>SR_HS2!C35</f>
        <v>141.643488</v>
      </c>
      <c r="D71" s="124">
        <f>SR_HS2!D35</f>
        <v>50.873003</v>
      </c>
      <c r="E71" s="117">
        <f>SR_HS2!E35</f>
        <v>95.424683</v>
      </c>
      <c r="F71" s="167">
        <f t="shared" si="4"/>
        <v>0.2714786588675924</v>
      </c>
      <c r="G71" s="107">
        <f>SR_HS2!F35</f>
        <v>38.708652</v>
      </c>
      <c r="H71" s="168">
        <f t="shared" si="5"/>
        <v>0.1061576963486677</v>
      </c>
      <c r="I71" s="130">
        <f t="shared" si="6"/>
        <v>-56.716031</v>
      </c>
      <c r="J71" s="165">
        <f t="shared" si="7"/>
        <v>-46.21880499999999</v>
      </c>
      <c r="K71" s="166">
        <f>SR_HS2!G35</f>
        <v>67.3696223860288</v>
      </c>
      <c r="L71" s="140">
        <f>SR_HS2!H35</f>
        <v>76.08878917566554</v>
      </c>
      <c r="M71" s="35"/>
      <c r="N71" s="35"/>
      <c r="O71" s="40"/>
      <c r="P71" s="41"/>
      <c r="Q71" s="41"/>
      <c r="R71" s="41"/>
    </row>
    <row r="72" spans="1:18" s="27" customFormat="1" ht="12.75" customHeight="1">
      <c r="A72" s="44" t="str">
        <f>SR_HS2!A81</f>
        <v>69</v>
      </c>
      <c r="B72" s="49" t="str">
        <f>SR_HS2!B81</f>
        <v>  Keramické výrobky</v>
      </c>
      <c r="C72" s="106">
        <f>SR_HS2!C81</f>
        <v>158.356379</v>
      </c>
      <c r="D72" s="116">
        <f>SR_HS2!D81</f>
        <v>71.175813</v>
      </c>
      <c r="E72" s="117">
        <f>SR_HS2!E81</f>
        <v>114.969469</v>
      </c>
      <c r="F72" s="167">
        <f t="shared" si="4"/>
        <v>0.327082640189009</v>
      </c>
      <c r="G72" s="107">
        <f>SR_HS2!F81</f>
        <v>42.493683</v>
      </c>
      <c r="H72" s="168">
        <f t="shared" si="5"/>
        <v>0.11653806742354506</v>
      </c>
      <c r="I72" s="130">
        <f t="shared" si="6"/>
        <v>-72.475786</v>
      </c>
      <c r="J72" s="165">
        <f t="shared" si="7"/>
        <v>-43.38691</v>
      </c>
      <c r="K72" s="166">
        <f>SR_HS2!G81</f>
        <v>72.60172891424854</v>
      </c>
      <c r="L72" s="140">
        <f>SR_HS2!H81</f>
        <v>59.702420258971955</v>
      </c>
      <c r="M72" s="35"/>
      <c r="N72" s="35"/>
      <c r="O72" s="40"/>
      <c r="P72" s="41"/>
      <c r="Q72" s="41"/>
      <c r="R72" s="41"/>
    </row>
    <row r="73" spans="1:18" s="27" customFormat="1" ht="12.75" customHeight="1">
      <c r="A73" s="50" t="str">
        <f>SR_HS2!A68</f>
        <v>56</v>
      </c>
      <c r="B73" s="51" t="str">
        <f>SR_HS2!B68</f>
        <v>  Vata, plsť a netkané textílie; špeciálne priadze; motúzy, šnúry, laná</v>
      </c>
      <c r="C73" s="111">
        <f>SR_HS2!C68</f>
        <v>102.291514</v>
      </c>
      <c r="D73" s="128">
        <f>SR_HS2!D68</f>
        <v>64.279388</v>
      </c>
      <c r="E73" s="121">
        <f>SR_HS2!E68</f>
        <v>79.772116</v>
      </c>
      <c r="F73" s="174">
        <f t="shared" si="4"/>
        <v>0.22694785443206564</v>
      </c>
      <c r="G73" s="112">
        <f>SR_HS2!F68</f>
        <v>45.566303</v>
      </c>
      <c r="H73" s="175">
        <f t="shared" si="5"/>
        <v>0.1249646657188007</v>
      </c>
      <c r="I73" s="133">
        <f t="shared" si="6"/>
        <v>-34.205813</v>
      </c>
      <c r="J73" s="171">
        <f t="shared" si="7"/>
        <v>-22.51939800000001</v>
      </c>
      <c r="K73" s="176">
        <f>SR_HS2!G68</f>
        <v>77.98507704167913</v>
      </c>
      <c r="L73" s="142">
        <f>SR_HS2!H68</f>
        <v>70.88789177644317</v>
      </c>
      <c r="M73" s="35"/>
      <c r="N73" s="35"/>
      <c r="O73" s="40"/>
      <c r="P73" s="41"/>
      <c r="Q73" s="41"/>
      <c r="R73" s="41"/>
    </row>
    <row r="74" spans="1:18" s="27" customFormat="1" ht="12.75" customHeight="1">
      <c r="A74" s="52" t="str">
        <f>SR_HS2!A54</f>
        <v>42</v>
      </c>
      <c r="B74" s="53" t="str">
        <f>SR_HS2!B54</f>
        <v>  Kožené výrobky; sedlárske výrobky; cestovné potreby, kabelky</v>
      </c>
      <c r="C74" s="113">
        <f>SR_HS2!C54</f>
        <v>96.493851</v>
      </c>
      <c r="D74" s="125">
        <f>SR_HS2!D54</f>
        <v>37.68399</v>
      </c>
      <c r="E74" s="123">
        <f>SR_HS2!E54</f>
        <v>67.765896</v>
      </c>
      <c r="F74" s="177">
        <f t="shared" si="4"/>
        <v>0.19279073280275655</v>
      </c>
      <c r="G74" s="108">
        <f>SR_HS2!F54</f>
        <v>42.374768</v>
      </c>
      <c r="H74" s="178">
        <f t="shared" si="5"/>
        <v>0.1162119454376567</v>
      </c>
      <c r="I74" s="131">
        <f t="shared" si="6"/>
        <v>-25.391127999999995</v>
      </c>
      <c r="J74" s="161">
        <f t="shared" si="7"/>
        <v>-28.72795500000001</v>
      </c>
      <c r="K74" s="179">
        <f>SR_HS2!G54</f>
        <v>70.22820138041749</v>
      </c>
      <c r="L74" s="143">
        <f>SR_HS2!H54</f>
        <v>112.44766809459401</v>
      </c>
      <c r="M74" s="35"/>
      <c r="N74" s="35"/>
      <c r="O74" s="40"/>
      <c r="P74" s="41"/>
      <c r="Q74" s="41"/>
      <c r="R74" s="41"/>
    </row>
    <row r="75" spans="1:18" s="27" customFormat="1" ht="12.75" customHeight="1">
      <c r="A75" s="44" t="str">
        <f>SR_HS2!A90</f>
        <v>79</v>
      </c>
      <c r="B75" s="49" t="str">
        <f>SR_HS2!B90</f>
        <v>  Zinok a predmety zo zinku</v>
      </c>
      <c r="C75" s="106">
        <f>SR_HS2!C90</f>
        <v>113.269884</v>
      </c>
      <c r="D75" s="124">
        <f>SR_HS2!D90</f>
        <v>62.991141</v>
      </c>
      <c r="E75" s="117">
        <f>SR_HS2!E90</f>
        <v>48.569306</v>
      </c>
      <c r="F75" s="167">
        <f t="shared" si="4"/>
        <v>0.1381773524467428</v>
      </c>
      <c r="G75" s="107">
        <f>SR_HS2!F90</f>
        <v>38.327471</v>
      </c>
      <c r="H75" s="168">
        <f t="shared" si="5"/>
        <v>0.10511231515451294</v>
      </c>
      <c r="I75" s="130">
        <f t="shared" si="6"/>
        <v>-10.241834999999995</v>
      </c>
      <c r="J75" s="165">
        <f t="shared" si="7"/>
        <v>-64.70057800000001</v>
      </c>
      <c r="K75" s="166">
        <f>SR_HS2!G90</f>
        <v>42.879275836461524</v>
      </c>
      <c r="L75" s="140">
        <f>SR_HS2!H90</f>
        <v>60.84581163563937</v>
      </c>
      <c r="M75" s="35"/>
      <c r="N75" s="35"/>
      <c r="O75" s="40"/>
      <c r="P75" s="41"/>
      <c r="Q75" s="41"/>
      <c r="R75" s="41"/>
    </row>
    <row r="76" spans="1:18" s="27" customFormat="1" ht="12.75" customHeight="1">
      <c r="A76" s="44" t="str">
        <f>SR_HS2!A28</f>
        <v>16</v>
      </c>
      <c r="B76" s="49" t="str">
        <f>SR_HS2!B28</f>
        <v>  Prípravky z mäsa, rýb, kôrovcov a z vodných bezstavovcov</v>
      </c>
      <c r="C76" s="106">
        <f>SR_HS2!C28</f>
        <v>110.887221</v>
      </c>
      <c r="D76" s="124">
        <f>SR_HS2!D28</f>
        <v>41.031181</v>
      </c>
      <c r="E76" s="117">
        <f>SR_HS2!E28</f>
        <v>107.527981</v>
      </c>
      <c r="F76" s="167">
        <f t="shared" si="4"/>
        <v>0.30591196276355415</v>
      </c>
      <c r="G76" s="107">
        <f>SR_HS2!F28</f>
        <v>35.144343</v>
      </c>
      <c r="H76" s="168">
        <f t="shared" si="5"/>
        <v>0.09638265090108085</v>
      </c>
      <c r="I76" s="130">
        <f t="shared" si="6"/>
        <v>-72.38363799999999</v>
      </c>
      <c r="J76" s="165">
        <f t="shared" si="7"/>
        <v>-3.35924</v>
      </c>
      <c r="K76" s="166">
        <f>SR_HS2!G28</f>
        <v>96.97057968474112</v>
      </c>
      <c r="L76" s="140">
        <f>SR_HS2!H28</f>
        <v>85.6527697801338</v>
      </c>
      <c r="M76" s="35"/>
      <c r="N76" s="35"/>
      <c r="O76" s="40"/>
      <c r="P76" s="41"/>
      <c r="Q76" s="41"/>
      <c r="R76" s="41"/>
    </row>
    <row r="77" spans="1:18" s="27" customFormat="1" ht="12.75" customHeight="1">
      <c r="A77" s="44" t="str">
        <f>SR_HS2!A71</f>
        <v>59</v>
      </c>
      <c r="B77" s="49" t="str">
        <f>SR_HS2!B71</f>
        <v>  Impregnované, vrstvené textílie; textil. výrobky na priemysel. použitie</v>
      </c>
      <c r="C77" s="106">
        <f>SR_HS2!C71</f>
        <v>133.424731</v>
      </c>
      <c r="D77" s="124">
        <f>SR_HS2!D71</f>
        <v>43.084081</v>
      </c>
      <c r="E77" s="117">
        <f>SR_HS2!E71</f>
        <v>89.884166</v>
      </c>
      <c r="F77" s="167">
        <f t="shared" si="4"/>
        <v>0.25571615301160655</v>
      </c>
      <c r="G77" s="107">
        <f>SR_HS2!F71</f>
        <v>33.788525</v>
      </c>
      <c r="H77" s="168">
        <f t="shared" si="5"/>
        <v>0.09266434741823011</v>
      </c>
      <c r="I77" s="130">
        <f t="shared" si="6"/>
        <v>-56.09564099999999</v>
      </c>
      <c r="J77" s="165">
        <f t="shared" si="7"/>
        <v>-43.540565000000015</v>
      </c>
      <c r="K77" s="166">
        <f>SR_HS2!G71</f>
        <v>67.36694563768691</v>
      </c>
      <c r="L77" s="140">
        <f>SR_HS2!H71</f>
        <v>78.42461581111596</v>
      </c>
      <c r="M77" s="35"/>
      <c r="N77" s="35"/>
      <c r="O77" s="40"/>
      <c r="P77" s="41"/>
      <c r="Q77" s="41"/>
      <c r="R77" s="41"/>
    </row>
    <row r="78" spans="1:18" s="27" customFormat="1" ht="12.75" customHeight="1">
      <c r="A78" s="44" t="str">
        <f>SR_HS2!A100</f>
        <v>89</v>
      </c>
      <c r="B78" s="49" t="str">
        <f>SR_HS2!B100</f>
        <v>  Lode, člny a plávajúce konštrukcie</v>
      </c>
      <c r="C78" s="106">
        <f>SR_HS2!C100</f>
        <v>5.8428</v>
      </c>
      <c r="D78" s="116">
        <f>SR_HS2!D100</f>
        <v>56.387936</v>
      </c>
      <c r="E78" s="117">
        <f>SR_HS2!E100</f>
        <v>2.21016</v>
      </c>
      <c r="F78" s="167">
        <f aca="true" t="shared" si="8" ref="F78:F109">E78/$E$11*100</f>
        <v>0.00628779948561944</v>
      </c>
      <c r="G78" s="107">
        <f>SR_HS2!F100</f>
        <v>41.292922</v>
      </c>
      <c r="H78" s="168">
        <f aca="true" t="shared" si="9" ref="H78:H109">G78/$G$11*100</f>
        <v>0.11324500463165754</v>
      </c>
      <c r="I78" s="130">
        <f aca="true" t="shared" si="10" ref="I78:I111">G78-E78</f>
        <v>39.082761999999995</v>
      </c>
      <c r="J78" s="165">
        <f aca="true" t="shared" si="11" ref="J78:J111">E78-C78</f>
        <v>-3.6326400000000003</v>
      </c>
      <c r="K78" s="166">
        <f>SR_HS2!G100</f>
        <v>37.82706921339084</v>
      </c>
      <c r="L78" s="140">
        <f>SR_HS2!H100</f>
        <v>73.2300646719894</v>
      </c>
      <c r="M78" s="35"/>
      <c r="N78" s="35"/>
      <c r="O78" s="40"/>
      <c r="P78" s="41"/>
      <c r="Q78" s="41"/>
      <c r="R78" s="41"/>
    </row>
    <row r="79" spans="1:18" s="27" customFormat="1" ht="12.75" customHeight="1">
      <c r="A79" s="44" t="str">
        <f>SR_HS2!A32</f>
        <v>20</v>
      </c>
      <c r="B79" s="49" t="str">
        <f>SR_HS2!B32</f>
        <v>  Prípravky zo zeleniny, ovocia, orechov alebo z iných častí rastlín</v>
      </c>
      <c r="C79" s="106">
        <f>SR_HS2!C32</f>
        <v>117.6662</v>
      </c>
      <c r="D79" s="124">
        <f>SR_HS2!D32</f>
        <v>39.599072</v>
      </c>
      <c r="E79" s="117">
        <f>SR_HS2!E32</f>
        <v>108.315865</v>
      </c>
      <c r="F79" s="167">
        <f t="shared" si="8"/>
        <v>0.30815345505819697</v>
      </c>
      <c r="G79" s="107">
        <f>SR_HS2!F32</f>
        <v>32.294922</v>
      </c>
      <c r="H79" s="168">
        <f t="shared" si="9"/>
        <v>0.08856817135559018</v>
      </c>
      <c r="I79" s="130">
        <f t="shared" si="10"/>
        <v>-76.020943</v>
      </c>
      <c r="J79" s="165">
        <f t="shared" si="11"/>
        <v>-9.350335000000001</v>
      </c>
      <c r="K79" s="166">
        <f>SR_HS2!G32</f>
        <v>92.05350814422493</v>
      </c>
      <c r="L79" s="140">
        <f>SR_HS2!H32</f>
        <v>81.55474451522501</v>
      </c>
      <c r="M79" s="35"/>
      <c r="N79" s="35"/>
      <c r="O79" s="40"/>
      <c r="P79" s="41"/>
      <c r="Q79" s="41"/>
      <c r="R79" s="41"/>
    </row>
    <row r="80" spans="1:18" s="27" customFormat="1" ht="12.75" customHeight="1">
      <c r="A80" s="44" t="str">
        <f>SR_HS2!A47</f>
        <v>35</v>
      </c>
      <c r="B80" s="49" t="str">
        <f>SR_HS2!B47</f>
        <v>  Albumidoidné látky; modifikované škroby; gleje; enzýmy</v>
      </c>
      <c r="C80" s="106">
        <f>SR_HS2!C47</f>
        <v>45.841628</v>
      </c>
      <c r="D80" s="124">
        <f>SR_HS2!D47</f>
        <v>24.932445</v>
      </c>
      <c r="E80" s="117">
        <f>SR_HS2!E47</f>
        <v>43.967949</v>
      </c>
      <c r="F80" s="167">
        <f t="shared" si="8"/>
        <v>0.12508671186970252</v>
      </c>
      <c r="G80" s="107">
        <f>SR_HS2!F47</f>
        <v>27.796044</v>
      </c>
      <c r="H80" s="168">
        <f t="shared" si="9"/>
        <v>0.07623008930009256</v>
      </c>
      <c r="I80" s="130">
        <f t="shared" si="10"/>
        <v>-16.171905</v>
      </c>
      <c r="J80" s="165">
        <f t="shared" si="11"/>
        <v>-1.8736790000000028</v>
      </c>
      <c r="K80" s="166">
        <f>SR_HS2!G47</f>
        <v>95.91271278585481</v>
      </c>
      <c r="L80" s="140">
        <f>SR_HS2!H47</f>
        <v>111.48543193417251</v>
      </c>
      <c r="M80" s="35"/>
      <c r="N80" s="35"/>
      <c r="O80" s="40"/>
      <c r="P80" s="41"/>
      <c r="Q80" s="41"/>
      <c r="R80" s="41"/>
    </row>
    <row r="81" spans="1:18" s="27" customFormat="1" ht="12.75" customHeight="1">
      <c r="A81" s="44">
        <f>SR_HS2!A110</f>
        <v>99</v>
      </c>
      <c r="B81" s="49" t="str">
        <f>SR_HS2!B110</f>
        <v>  Nešpecifikované tovary z dôvodu zjednodušenia</v>
      </c>
      <c r="C81" s="106">
        <f>SR_HS2!C110</f>
        <v>0</v>
      </c>
      <c r="D81" s="124">
        <f>SR_HS2!D110</f>
        <v>0</v>
      </c>
      <c r="E81" s="117">
        <f>SR_HS2!E110</f>
        <v>0</v>
      </c>
      <c r="F81" s="167">
        <f t="shared" si="8"/>
        <v>0</v>
      </c>
      <c r="G81" s="107">
        <f>SR_HS2!F110</f>
        <v>0</v>
      </c>
      <c r="H81" s="168">
        <f t="shared" si="9"/>
        <v>0</v>
      </c>
      <c r="I81" s="130">
        <f t="shared" si="10"/>
        <v>0</v>
      </c>
      <c r="J81" s="165">
        <f t="shared" si="11"/>
        <v>0</v>
      </c>
      <c r="K81" s="166">
        <f>SR_HS2!G110</f>
        <v>0</v>
      </c>
      <c r="L81" s="140">
        <f>SR_HS2!H110</f>
        <v>0</v>
      </c>
      <c r="M81" s="35"/>
      <c r="N81" s="35"/>
      <c r="O81" s="40"/>
      <c r="P81" s="41"/>
      <c r="Q81" s="41"/>
      <c r="R81" s="41"/>
    </row>
    <row r="82" spans="1:18" s="27" customFormat="1" ht="12.75" customHeight="1">
      <c r="A82" s="44" t="str">
        <f>SR_HS2!A38</f>
        <v>26</v>
      </c>
      <c r="B82" s="49" t="str">
        <f>SR_HS2!B38</f>
        <v>  Rudy kovov, trosky a popoly</v>
      </c>
      <c r="C82" s="106">
        <f>SR_HS2!C38</f>
        <v>468.102003</v>
      </c>
      <c r="D82" s="124">
        <f>SR_HS2!D38</f>
        <v>27.858639</v>
      </c>
      <c r="E82" s="117">
        <f>SR_HS2!E38</f>
        <v>216.388267</v>
      </c>
      <c r="F82" s="167">
        <f t="shared" si="8"/>
        <v>0.6156142695264967</v>
      </c>
      <c r="G82" s="107">
        <f>SR_HS2!F38</f>
        <v>18.39253</v>
      </c>
      <c r="H82" s="168">
        <f t="shared" si="9"/>
        <v>0.050441142068800564</v>
      </c>
      <c r="I82" s="130">
        <f t="shared" si="10"/>
        <v>-197.99573700000002</v>
      </c>
      <c r="J82" s="165">
        <f t="shared" si="11"/>
        <v>-251.713736</v>
      </c>
      <c r="K82" s="166">
        <f>SR_HS2!G38</f>
        <v>46.22673383433482</v>
      </c>
      <c r="L82" s="140">
        <f>SR_HS2!H38</f>
        <v>66.02092083536458</v>
      </c>
      <c r="M82" s="35"/>
      <c r="N82" s="35"/>
      <c r="O82" s="40"/>
      <c r="P82" s="41"/>
      <c r="Q82" s="41"/>
      <c r="R82" s="41"/>
    </row>
    <row r="83" spans="1:18" s="27" customFormat="1" ht="12.75" customHeight="1">
      <c r="A83" s="46" t="str">
        <f>SR_HS2!A64</f>
        <v>52</v>
      </c>
      <c r="B83" s="54" t="str">
        <f>SR_HS2!B64</f>
        <v>  Bavlna</v>
      </c>
      <c r="C83" s="109">
        <f>SR_HS2!C64</f>
        <v>105.410525</v>
      </c>
      <c r="D83" s="126">
        <f>SR_HS2!D64</f>
        <v>19.442296</v>
      </c>
      <c r="E83" s="119">
        <f>SR_HS2!E64</f>
        <v>100.229711</v>
      </c>
      <c r="F83" s="169">
        <f t="shared" si="8"/>
        <v>0.28514873369782506</v>
      </c>
      <c r="G83" s="110">
        <f>SR_HS2!F64</f>
        <v>19.341856</v>
      </c>
      <c r="H83" s="170">
        <f t="shared" si="9"/>
        <v>0.05304464945117842</v>
      </c>
      <c r="I83" s="132">
        <f t="shared" si="10"/>
        <v>-80.887855</v>
      </c>
      <c r="J83" s="171">
        <f t="shared" si="11"/>
        <v>-5.180814000000012</v>
      </c>
      <c r="K83" s="172">
        <f>SR_HS2!G64</f>
        <v>95.08510748808052</v>
      </c>
      <c r="L83" s="141">
        <f>SR_HS2!H64</f>
        <v>99.48339434807495</v>
      </c>
      <c r="M83" s="35"/>
      <c r="N83" s="35"/>
      <c r="O83" s="40"/>
      <c r="P83" s="41"/>
      <c r="Q83" s="41"/>
      <c r="R83" s="41"/>
    </row>
    <row r="84" spans="1:18" s="27" customFormat="1" ht="12.75" customHeight="1">
      <c r="A84" s="42" t="str">
        <f>SR_HS2!A63</f>
        <v>51</v>
      </c>
      <c r="B84" s="55" t="str">
        <f>SR_HS2!B63</f>
        <v>  Vlna, jemné alebo hrubé chlpy zvierat; priadza a tkaniny z vlásia</v>
      </c>
      <c r="C84" s="104">
        <f>SR_HS2!C63</f>
        <v>38.164028</v>
      </c>
      <c r="D84" s="127">
        <f>SR_HS2!D63</f>
        <v>11.910023</v>
      </c>
      <c r="E84" s="115">
        <f>SR_HS2!E63</f>
        <v>29.661783</v>
      </c>
      <c r="F84" s="159">
        <f t="shared" si="8"/>
        <v>0.08438635387933699</v>
      </c>
      <c r="G84" s="105">
        <f>SR_HS2!F63</f>
        <v>12.466962</v>
      </c>
      <c r="H84" s="160">
        <f t="shared" si="9"/>
        <v>0.034190391501785676</v>
      </c>
      <c r="I84" s="129">
        <f t="shared" si="10"/>
        <v>-17.194820999999997</v>
      </c>
      <c r="J84" s="161">
        <f t="shared" si="11"/>
        <v>-8.502245000000002</v>
      </c>
      <c r="K84" s="173">
        <f>SR_HS2!G63</f>
        <v>77.72183533666833</v>
      </c>
      <c r="L84" s="139">
        <f>SR_HS2!H63</f>
        <v>104.67622102828852</v>
      </c>
      <c r="M84" s="35"/>
      <c r="N84" s="35"/>
      <c r="O84" s="40"/>
      <c r="P84" s="41"/>
      <c r="Q84" s="41"/>
      <c r="R84" s="41"/>
    </row>
    <row r="85" spans="1:18" s="27" customFormat="1" ht="12.75" customHeight="1">
      <c r="A85" s="44" t="str">
        <f>SR_HS2!A91</f>
        <v>80</v>
      </c>
      <c r="B85" s="49" t="str">
        <f>SR_HS2!B91</f>
        <v>  Cín a predmety z cínu</v>
      </c>
      <c r="C85" s="106">
        <f>SR_HS2!C91</f>
        <v>45.896879</v>
      </c>
      <c r="D85" s="124">
        <f>SR_HS2!D91</f>
        <v>21.433176</v>
      </c>
      <c r="E85" s="117">
        <f>SR_HS2!E91</f>
        <v>28.9832</v>
      </c>
      <c r="F85" s="167">
        <f t="shared" si="8"/>
        <v>0.08245581770170726</v>
      </c>
      <c r="G85" s="107">
        <f>SR_HS2!F91</f>
        <v>12.268464</v>
      </c>
      <c r="H85" s="168">
        <f t="shared" si="9"/>
        <v>0.03364601474565845</v>
      </c>
      <c r="I85" s="130">
        <f t="shared" si="10"/>
        <v>-16.714736000000002</v>
      </c>
      <c r="J85" s="165">
        <f t="shared" si="11"/>
        <v>-16.913679</v>
      </c>
      <c r="K85" s="166">
        <f>SR_HS2!G91</f>
        <v>63.148520403751206</v>
      </c>
      <c r="L85" s="140">
        <f>SR_HS2!H91</f>
        <v>57.240532154450655</v>
      </c>
      <c r="M85" s="35"/>
      <c r="N85" s="35"/>
      <c r="O85" s="40"/>
      <c r="P85" s="41"/>
      <c r="Q85" s="41"/>
      <c r="R85" s="41"/>
    </row>
    <row r="86" spans="1:18" s="27" customFormat="1" ht="12.75" customHeight="1">
      <c r="A86" s="44" t="str">
        <f>SR_HS2!A104</f>
        <v>93</v>
      </c>
      <c r="B86" s="49" t="str">
        <f>SR_HS2!B104</f>
        <v>  Zbrane a strelivo; ich časti, súčasti a príslušenstvo</v>
      </c>
      <c r="C86" s="106">
        <f>SR_HS2!C104</f>
        <v>13.966413</v>
      </c>
      <c r="D86" s="124">
        <f>SR_HS2!D104</f>
        <v>10.667418</v>
      </c>
      <c r="E86" s="117">
        <f>SR_HS2!E104</f>
        <v>11.747489</v>
      </c>
      <c r="F86" s="167">
        <f t="shared" si="8"/>
        <v>0.03342104430969704</v>
      </c>
      <c r="G86" s="107">
        <f>SR_HS2!F104</f>
        <v>12.966135</v>
      </c>
      <c r="H86" s="168">
        <f t="shared" si="9"/>
        <v>0.035559363372969756</v>
      </c>
      <c r="I86" s="130">
        <f t="shared" si="10"/>
        <v>1.2186459999999997</v>
      </c>
      <c r="J86" s="165">
        <f t="shared" si="11"/>
        <v>-2.2189239999999995</v>
      </c>
      <c r="K86" s="166">
        <f>SR_HS2!G104</f>
        <v>84.11242743573457</v>
      </c>
      <c r="L86" s="140">
        <f>SR_HS2!H104</f>
        <v>121.54895402055116</v>
      </c>
      <c r="M86" s="35"/>
      <c r="N86" s="35"/>
      <c r="O86" s="40"/>
      <c r="P86" s="41"/>
      <c r="Q86" s="41"/>
      <c r="R86" s="41"/>
    </row>
    <row r="87" spans="1:18" s="27" customFormat="1" ht="12.75" customHeight="1">
      <c r="A87" s="44" t="str">
        <f>SR_HS2!A70</f>
        <v>58</v>
      </c>
      <c r="B87" s="49" t="str">
        <f>SR_HS2!B70</f>
        <v>  Špeciálne tkaniny; všívané textílie; čipky, tapisérie; výšivky</v>
      </c>
      <c r="C87" s="106">
        <f>SR_HS2!C70</f>
        <v>33.709204</v>
      </c>
      <c r="D87" s="124">
        <f>SR_HS2!D70</f>
        <v>24.975513</v>
      </c>
      <c r="E87" s="117">
        <f>SR_HS2!E70</f>
        <v>29.352068</v>
      </c>
      <c r="F87" s="167">
        <f t="shared" si="8"/>
        <v>0.08350522951834564</v>
      </c>
      <c r="G87" s="107">
        <f>SR_HS2!F70</f>
        <v>11.764236</v>
      </c>
      <c r="H87" s="168">
        <f t="shared" si="9"/>
        <v>0.032263179639065324</v>
      </c>
      <c r="I87" s="130">
        <f t="shared" si="10"/>
        <v>-17.587832</v>
      </c>
      <c r="J87" s="165">
        <f t="shared" si="11"/>
        <v>-4.357136000000001</v>
      </c>
      <c r="K87" s="166">
        <f>SR_HS2!G70</f>
        <v>87.0743432565183</v>
      </c>
      <c r="L87" s="140">
        <f>SR_HS2!H70</f>
        <v>47.10308052531293</v>
      </c>
      <c r="M87" s="35"/>
      <c r="N87" s="35"/>
      <c r="O87" s="40"/>
      <c r="P87" s="41"/>
      <c r="Q87" s="41"/>
      <c r="R87" s="41"/>
    </row>
    <row r="88" spans="1:18" s="27" customFormat="1" ht="12.75" customHeight="1">
      <c r="A88" s="44" t="str">
        <f>SR_HS2!A87</f>
        <v>75</v>
      </c>
      <c r="B88" s="49" t="str">
        <f>SR_HS2!B87</f>
        <v>  Nikel a predmety z niklu</v>
      </c>
      <c r="C88" s="106">
        <f>SR_HS2!C87</f>
        <v>7.882971</v>
      </c>
      <c r="D88" s="124">
        <f>SR_HS2!D87</f>
        <v>7.233787</v>
      </c>
      <c r="E88" s="117">
        <f>SR_HS2!E87</f>
        <v>3.168902</v>
      </c>
      <c r="F88" s="167">
        <f t="shared" si="8"/>
        <v>0.009015374617936445</v>
      </c>
      <c r="G88" s="107">
        <f>SR_HS2!F87</f>
        <v>8.225421</v>
      </c>
      <c r="H88" s="168">
        <f t="shared" si="9"/>
        <v>0.022558050971600734</v>
      </c>
      <c r="I88" s="130">
        <f t="shared" si="10"/>
        <v>5.056519000000001</v>
      </c>
      <c r="J88" s="165">
        <f t="shared" si="11"/>
        <v>-4.714069</v>
      </c>
      <c r="K88" s="166">
        <f>SR_HS2!G87</f>
        <v>40.199336011765105</v>
      </c>
      <c r="L88" s="140">
        <f>SR_HS2!H87</f>
        <v>113.70836603289536</v>
      </c>
      <c r="M88" s="35"/>
      <c r="N88" s="35"/>
      <c r="O88" s="40"/>
      <c r="P88" s="41"/>
      <c r="Q88" s="41"/>
      <c r="R88" s="41"/>
    </row>
    <row r="89" spans="1:18" s="27" customFormat="1" ht="12.75" customHeight="1">
      <c r="A89" s="44" t="str">
        <f>SR_HS2!A17</f>
        <v>05</v>
      </c>
      <c r="B89" s="45" t="str">
        <f>SR_HS2!B17</f>
        <v>  Výrobky živočíšneho pôvodu inde neuvedené ani nezahrnuté</v>
      </c>
      <c r="C89" s="106">
        <f>SR_HS2!C17</f>
        <v>18.516114</v>
      </c>
      <c r="D89" s="124">
        <f>SR_HS2!D17</f>
        <v>11.466709</v>
      </c>
      <c r="E89" s="117">
        <f>SR_HS2!E17</f>
        <v>13.849481</v>
      </c>
      <c r="F89" s="167">
        <f t="shared" si="8"/>
        <v>0.03940111100911074</v>
      </c>
      <c r="G89" s="107">
        <f>SR_HS2!F17</f>
        <v>8.082813</v>
      </c>
      <c r="H89" s="168">
        <f t="shared" si="9"/>
        <v>0.022166951411717047</v>
      </c>
      <c r="I89" s="130">
        <f t="shared" si="10"/>
        <v>-5.766668000000001</v>
      </c>
      <c r="J89" s="165">
        <f t="shared" si="11"/>
        <v>-4.666633000000001</v>
      </c>
      <c r="K89" s="166">
        <f>SR_HS2!G17</f>
        <v>74.79690932989503</v>
      </c>
      <c r="L89" s="140">
        <f>SR_HS2!H17</f>
        <v>70.48938801882912</v>
      </c>
      <c r="M89" s="35"/>
      <c r="N89" s="35"/>
      <c r="O89" s="40"/>
      <c r="P89" s="41"/>
      <c r="Q89" s="41"/>
      <c r="R89" s="41"/>
    </row>
    <row r="90" spans="1:18" s="27" customFormat="1" ht="12.75" customHeight="1">
      <c r="A90" s="44" t="str">
        <f>SR_HS2!A77</f>
        <v>65</v>
      </c>
      <c r="B90" s="49" t="str">
        <f>SR_HS2!B77</f>
        <v>  Pokrývky hlavy a ich časti</v>
      </c>
      <c r="C90" s="106">
        <f>SR_HS2!C77</f>
        <v>9.224414</v>
      </c>
      <c r="D90" s="124">
        <f>SR_HS2!D77</f>
        <v>8.207427</v>
      </c>
      <c r="E90" s="117">
        <f>SR_HS2!E77</f>
        <v>12.147185</v>
      </c>
      <c r="F90" s="167">
        <f t="shared" si="8"/>
        <v>0.034558160311798314</v>
      </c>
      <c r="G90" s="107">
        <f>SR_HS2!F77</f>
        <v>9.611144</v>
      </c>
      <c r="H90" s="168">
        <f t="shared" si="9"/>
        <v>0.02635836831298903</v>
      </c>
      <c r="I90" s="130">
        <f t="shared" si="10"/>
        <v>-2.536041000000001</v>
      </c>
      <c r="J90" s="165">
        <f t="shared" si="11"/>
        <v>2.922771000000001</v>
      </c>
      <c r="K90" s="166">
        <f>SR_HS2!G77</f>
        <v>131.68516720953767</v>
      </c>
      <c r="L90" s="140">
        <f>SR_HS2!H77</f>
        <v>117.10300926222068</v>
      </c>
      <c r="M90" s="35"/>
      <c r="N90" s="35"/>
      <c r="O90" s="40"/>
      <c r="P90" s="41"/>
      <c r="Q90" s="41"/>
      <c r="R90" s="41"/>
    </row>
    <row r="91" spans="1:18" s="27" customFormat="1" ht="12.75" customHeight="1">
      <c r="A91" s="44" t="str">
        <f>SR_HS2!A103</f>
        <v>92</v>
      </c>
      <c r="B91" s="49" t="str">
        <f>SR_HS2!B103</f>
        <v>  Hudobné nástroje; časti, súčasti a príslušenstvo týchto nástrojov</v>
      </c>
      <c r="C91" s="106">
        <f>SR_HS2!C103</f>
        <v>5.366549</v>
      </c>
      <c r="D91" s="124">
        <f>SR_HS2!D103</f>
        <v>3.055533</v>
      </c>
      <c r="E91" s="117">
        <f>SR_HS2!E103</f>
        <v>4.746508</v>
      </c>
      <c r="F91" s="167">
        <f t="shared" si="8"/>
        <v>0.013503588229308536</v>
      </c>
      <c r="G91" s="107">
        <f>SR_HS2!F103</f>
        <v>6.347701</v>
      </c>
      <c r="H91" s="168">
        <f t="shared" si="9"/>
        <v>0.017408441794101597</v>
      </c>
      <c r="I91" s="130">
        <f t="shared" si="10"/>
        <v>1.6011929999999994</v>
      </c>
      <c r="J91" s="165">
        <f t="shared" si="11"/>
        <v>-0.6200409999999996</v>
      </c>
      <c r="K91" s="166">
        <f>SR_HS2!G103</f>
        <v>88.44618767107131</v>
      </c>
      <c r="L91" s="140">
        <f>SR_HS2!H103</f>
        <v>207.7444753501271</v>
      </c>
      <c r="M91" s="35"/>
      <c r="N91" s="35"/>
      <c r="O91" s="40"/>
      <c r="P91" s="41"/>
      <c r="Q91" s="41"/>
      <c r="R91" s="41"/>
    </row>
    <row r="92" spans="1:18" s="27" customFormat="1" ht="12.75" customHeight="1">
      <c r="A92" s="50" t="str">
        <f>SR_HS2!A49</f>
        <v>37</v>
      </c>
      <c r="B92" s="51" t="str">
        <f>SR_HS2!B49</f>
        <v>  Fotografický alebo kinematografický tovar</v>
      </c>
      <c r="C92" s="111">
        <f>SR_HS2!C49</f>
        <v>28.516998</v>
      </c>
      <c r="D92" s="128">
        <f>SR_HS2!D49</f>
        <v>9.351428</v>
      </c>
      <c r="E92" s="121">
        <f>SR_HS2!E49</f>
        <v>21.823368</v>
      </c>
      <c r="F92" s="174">
        <f t="shared" si="8"/>
        <v>0.06208643812433657</v>
      </c>
      <c r="G92" s="112">
        <f>SR_HS2!F49</f>
        <v>6.555785</v>
      </c>
      <c r="H92" s="175">
        <f t="shared" si="9"/>
        <v>0.017979107961629624</v>
      </c>
      <c r="I92" s="133">
        <f t="shared" si="10"/>
        <v>-15.267582999999998</v>
      </c>
      <c r="J92" s="171">
        <f t="shared" si="11"/>
        <v>-6.693630000000002</v>
      </c>
      <c r="K92" s="176">
        <f>SR_HS2!G49</f>
        <v>76.52757839377061</v>
      </c>
      <c r="L92" s="142">
        <f>SR_HS2!H49</f>
        <v>70.1046407030028</v>
      </c>
      <c r="M92" s="35"/>
      <c r="N92" s="35"/>
      <c r="O92" s="40"/>
      <c r="P92" s="41"/>
      <c r="Q92" s="41"/>
      <c r="R92" s="41"/>
    </row>
    <row r="93" spans="1:18" s="27" customFormat="1" ht="12.75" customHeight="1">
      <c r="A93" s="52" t="str">
        <f>SR_HS2!A102</f>
        <v>91</v>
      </c>
      <c r="B93" s="53" t="str">
        <f>SR_HS2!B102</f>
        <v>  Hodiny a hodinky a ich časti</v>
      </c>
      <c r="C93" s="113">
        <f>SR_HS2!C102</f>
        <v>45.710105</v>
      </c>
      <c r="D93" s="125">
        <f>SR_HS2!D102</f>
        <v>7.469638</v>
      </c>
      <c r="E93" s="123">
        <f>SR_HS2!E102</f>
        <v>18.280143</v>
      </c>
      <c r="F93" s="177">
        <f t="shared" si="8"/>
        <v>0.052006132475680394</v>
      </c>
      <c r="G93" s="108">
        <f>SR_HS2!F102</f>
        <v>5.390933</v>
      </c>
      <c r="H93" s="178">
        <f t="shared" si="9"/>
        <v>0.014784524877022644</v>
      </c>
      <c r="I93" s="131">
        <f t="shared" si="10"/>
        <v>-12.889209999999999</v>
      </c>
      <c r="J93" s="161">
        <f t="shared" si="11"/>
        <v>-27.429962</v>
      </c>
      <c r="K93" s="179">
        <f>SR_HS2!G102</f>
        <v>39.99147015741924</v>
      </c>
      <c r="L93" s="143">
        <f>SR_HS2!H102</f>
        <v>72.17127523448929</v>
      </c>
      <c r="M93" s="35"/>
      <c r="N93" s="35"/>
      <c r="O93" s="40"/>
      <c r="P93" s="41"/>
      <c r="Q93" s="41"/>
      <c r="R93" s="41"/>
    </row>
    <row r="94" spans="1:18" s="27" customFormat="1" ht="12.75" customHeight="1">
      <c r="A94" s="44" t="str">
        <f>SR_HS2!A78</f>
        <v>66</v>
      </c>
      <c r="B94" s="49" t="str">
        <f>SR_HS2!B78</f>
        <v>  Dáždniky, slnečníky, palice, biče a ich časti</v>
      </c>
      <c r="C94" s="106">
        <f>SR_HS2!C78</f>
        <v>5.055903</v>
      </c>
      <c r="D94" s="124">
        <f>SR_HS2!D78</f>
        <v>7.826083</v>
      </c>
      <c r="E94" s="117">
        <f>SR_HS2!E78</f>
        <v>4.265063</v>
      </c>
      <c r="F94" s="167">
        <f t="shared" si="8"/>
        <v>0.01213390023235173</v>
      </c>
      <c r="G94" s="107">
        <f>SR_HS2!F78</f>
        <v>4.965795</v>
      </c>
      <c r="H94" s="168">
        <f t="shared" si="9"/>
        <v>0.013618592498125026</v>
      </c>
      <c r="I94" s="130">
        <f t="shared" si="10"/>
        <v>0.7007320000000004</v>
      </c>
      <c r="J94" s="165">
        <f t="shared" si="11"/>
        <v>-0.7908400000000002</v>
      </c>
      <c r="K94" s="166">
        <f>SR_HS2!G78</f>
        <v>84.35808598384898</v>
      </c>
      <c r="L94" s="140">
        <f>SR_HS2!H78</f>
        <v>63.451857078438856</v>
      </c>
      <c r="M94" s="35"/>
      <c r="N94" s="35"/>
      <c r="O94" s="40"/>
      <c r="P94" s="41"/>
      <c r="Q94" s="41"/>
      <c r="R94" s="41"/>
    </row>
    <row r="95" spans="1:18" s="27" customFormat="1" ht="12.75" customHeight="1">
      <c r="A95" s="44" t="str">
        <f>SR_HS2!A92</f>
        <v>81</v>
      </c>
      <c r="B95" s="49" t="str">
        <f>SR_HS2!B92</f>
        <v>  Ostatné základné kovy; cermenty; predmety z nich</v>
      </c>
      <c r="C95" s="106">
        <f>SR_HS2!C92</f>
        <v>14.359184</v>
      </c>
      <c r="D95" s="124">
        <f>SR_HS2!D92</f>
        <v>9.108043</v>
      </c>
      <c r="E95" s="117">
        <f>SR_HS2!E92</f>
        <v>8.561244</v>
      </c>
      <c r="F95" s="167">
        <f t="shared" si="8"/>
        <v>0.02435632968629534</v>
      </c>
      <c r="G95" s="107">
        <f>SR_HS2!F92</f>
        <v>5.290149</v>
      </c>
      <c r="H95" s="168">
        <f t="shared" si="9"/>
        <v>0.014508126792459941</v>
      </c>
      <c r="I95" s="130">
        <f t="shared" si="10"/>
        <v>-3.271095</v>
      </c>
      <c r="J95" s="165">
        <f t="shared" si="11"/>
        <v>-5.7979400000000005</v>
      </c>
      <c r="K95" s="166">
        <f>SR_HS2!G92</f>
        <v>59.622078803363756</v>
      </c>
      <c r="L95" s="140">
        <f>SR_HS2!H92</f>
        <v>58.082169792127694</v>
      </c>
      <c r="M95" s="35"/>
      <c r="N95" s="35"/>
      <c r="O95" s="40"/>
      <c r="P95" s="41"/>
      <c r="Q95" s="41"/>
      <c r="R95" s="41"/>
    </row>
    <row r="96" spans="1:18" s="27" customFormat="1" ht="12.75" customHeight="1">
      <c r="A96" s="44" t="str">
        <f>SR_HS2!A69</f>
        <v>57</v>
      </c>
      <c r="B96" s="49" t="str">
        <f>SR_HS2!B69</f>
        <v>  Koberce a ostatné textilné podlahové krytiny</v>
      </c>
      <c r="C96" s="106">
        <f>SR_HS2!C69</f>
        <v>40.155278</v>
      </c>
      <c r="D96" s="124">
        <f>SR_HS2!D69</f>
        <v>6.778882</v>
      </c>
      <c r="E96" s="117">
        <f>SR_HS2!E69</f>
        <v>30.405536</v>
      </c>
      <c r="F96" s="167">
        <f t="shared" si="8"/>
        <v>0.08650229558981401</v>
      </c>
      <c r="G96" s="107">
        <f>SR_HS2!F69</f>
        <v>5.12784</v>
      </c>
      <c r="H96" s="168">
        <f t="shared" si="9"/>
        <v>0.01406299763795836</v>
      </c>
      <c r="I96" s="130">
        <f t="shared" si="10"/>
        <v>-25.277696000000002</v>
      </c>
      <c r="J96" s="165">
        <f t="shared" si="11"/>
        <v>-9.749742000000001</v>
      </c>
      <c r="K96" s="166">
        <f>SR_HS2!G69</f>
        <v>75.71989913754301</v>
      </c>
      <c r="L96" s="140">
        <f>SR_HS2!H69</f>
        <v>75.64433191195835</v>
      </c>
      <c r="M96" s="35"/>
      <c r="N96" s="35"/>
      <c r="O96" s="40"/>
      <c r="P96" s="41"/>
      <c r="Q96" s="41"/>
      <c r="R96" s="41"/>
    </row>
    <row r="97" spans="1:18" s="27" customFormat="1" ht="12.75" customHeight="1">
      <c r="A97" s="44" t="str">
        <f>SR_HS2!A18</f>
        <v>06</v>
      </c>
      <c r="B97" s="45" t="str">
        <f>SR_HS2!B18</f>
        <v>  Živé stromy a ostatné rastliny; cibuľky, korene; rezané kvety</v>
      </c>
      <c r="C97" s="106">
        <f>SR_HS2!C18</f>
        <v>36.200186</v>
      </c>
      <c r="D97" s="124">
        <f>SR_HS2!D18</f>
        <v>5.538733</v>
      </c>
      <c r="E97" s="117">
        <f>SR_HS2!E18</f>
        <v>34.561586</v>
      </c>
      <c r="F97" s="167">
        <f t="shared" si="8"/>
        <v>0.09832605905137727</v>
      </c>
      <c r="G97" s="107">
        <f>SR_HS2!F18</f>
        <v>5.530449</v>
      </c>
      <c r="H97" s="168">
        <f t="shared" si="9"/>
        <v>0.015167144689352471</v>
      </c>
      <c r="I97" s="130">
        <f t="shared" si="10"/>
        <v>-29.031136999999998</v>
      </c>
      <c r="J97" s="165">
        <f t="shared" si="11"/>
        <v>-1.6386000000000038</v>
      </c>
      <c r="K97" s="166">
        <f>SR_HS2!G18</f>
        <v>95.47350392067045</v>
      </c>
      <c r="L97" s="140">
        <f>SR_HS2!H18</f>
        <v>99.85043510853475</v>
      </c>
      <c r="M97" s="35"/>
      <c r="N97" s="35"/>
      <c r="O97" s="40"/>
      <c r="P97" s="41"/>
      <c r="Q97" s="41"/>
      <c r="R97" s="41"/>
    </row>
    <row r="98" spans="1:18" s="27" customFormat="1" ht="12.75" customHeight="1">
      <c r="A98" s="44" t="str">
        <f>SR_HS2!A48</f>
        <v>36</v>
      </c>
      <c r="B98" s="49" t="str">
        <f>SR_HS2!B48</f>
        <v>  Výbušniny; pyrotechnické výrobky; zápalky; pyroforické zliatiny </v>
      </c>
      <c r="C98" s="106">
        <f>SR_HS2!C48</f>
        <v>5.315783</v>
      </c>
      <c r="D98" s="124">
        <f>SR_HS2!D48</f>
        <v>5.963783</v>
      </c>
      <c r="E98" s="117">
        <f>SR_HS2!E48</f>
        <v>4.093886</v>
      </c>
      <c r="F98" s="167">
        <f t="shared" si="8"/>
        <v>0.011646909854935673</v>
      </c>
      <c r="G98" s="107">
        <f>SR_HS2!F48</f>
        <v>3.537289</v>
      </c>
      <c r="H98" s="168">
        <f t="shared" si="9"/>
        <v>0.00970094364328374</v>
      </c>
      <c r="I98" s="130">
        <f t="shared" si="10"/>
        <v>-0.5565970000000005</v>
      </c>
      <c r="J98" s="165">
        <f t="shared" si="11"/>
        <v>-1.2218969999999993</v>
      </c>
      <c r="K98" s="166">
        <f>SR_HS2!G48</f>
        <v>77.01379081877496</v>
      </c>
      <c r="L98" s="140">
        <f>SR_HS2!H48</f>
        <v>59.312838847422846</v>
      </c>
      <c r="M98" s="35"/>
      <c r="N98" s="35"/>
      <c r="O98" s="40"/>
      <c r="P98" s="41"/>
      <c r="Q98" s="41"/>
      <c r="R98" s="41"/>
    </row>
    <row r="99" spans="1:18" s="27" customFormat="1" ht="12.75" customHeight="1">
      <c r="A99" s="44" t="str">
        <f>SR_HS2!A15</f>
        <v>03</v>
      </c>
      <c r="B99" s="45" t="str">
        <f>SR_HS2!B15</f>
        <v>  Ryby, kôrovce, mäkkýše a ostatné vodné bezstavovce</v>
      </c>
      <c r="C99" s="106">
        <f>SR_HS2!C15</f>
        <v>24.692707</v>
      </c>
      <c r="D99" s="124">
        <f>SR_HS2!D15</f>
        <v>4.585808</v>
      </c>
      <c r="E99" s="117">
        <f>SR_HS2!E15</f>
        <v>24.880338</v>
      </c>
      <c r="F99" s="167">
        <f t="shared" si="8"/>
        <v>0.07078337155610352</v>
      </c>
      <c r="G99" s="107">
        <f>SR_HS2!F15</f>
        <v>3.157457</v>
      </c>
      <c r="H99" s="168">
        <f t="shared" si="9"/>
        <v>0.008659262054384515</v>
      </c>
      <c r="I99" s="130">
        <f t="shared" si="10"/>
        <v>-21.722880999999997</v>
      </c>
      <c r="J99" s="165">
        <f t="shared" si="11"/>
        <v>0.18763099999999966</v>
      </c>
      <c r="K99" s="166">
        <f>SR_HS2!G15</f>
        <v>100.75986403596819</v>
      </c>
      <c r="L99" s="140">
        <f>SR_HS2!H15</f>
        <v>68.85279540704713</v>
      </c>
      <c r="M99" s="35"/>
      <c r="N99" s="35"/>
      <c r="O99" s="40"/>
      <c r="P99" s="41"/>
      <c r="Q99" s="41"/>
      <c r="R99" s="41"/>
    </row>
    <row r="100" spans="1:18" s="27" customFormat="1" ht="12.75" customHeight="1">
      <c r="A100" s="44" t="str">
        <f>SR_HS2!A89</f>
        <v>78</v>
      </c>
      <c r="B100" s="49" t="str">
        <f>SR_HS2!B89</f>
        <v>  Olovo a predmety z olova</v>
      </c>
      <c r="C100" s="106">
        <f>SR_HS2!C89</f>
        <v>6.973673</v>
      </c>
      <c r="D100" s="124">
        <f>SR_HS2!D89</f>
        <v>1.830777</v>
      </c>
      <c r="E100" s="117">
        <f>SR_HS2!E89</f>
        <v>2.624776</v>
      </c>
      <c r="F100" s="167">
        <f t="shared" si="8"/>
        <v>0.007467362174080723</v>
      </c>
      <c r="G100" s="107">
        <f>SR_HS2!F89</f>
        <v>1.919246</v>
      </c>
      <c r="H100" s="168">
        <f t="shared" si="9"/>
        <v>0.005263493393838543</v>
      </c>
      <c r="I100" s="130">
        <f t="shared" si="10"/>
        <v>-0.7055300000000002</v>
      </c>
      <c r="J100" s="165">
        <f t="shared" si="11"/>
        <v>-4.348896999999999</v>
      </c>
      <c r="K100" s="166">
        <f>SR_HS2!G89</f>
        <v>37.63835786392623</v>
      </c>
      <c r="L100" s="140">
        <f>SR_HS2!H89</f>
        <v>104.83231982923098</v>
      </c>
      <c r="M100" s="35"/>
      <c r="N100" s="35"/>
      <c r="O100" s="40"/>
      <c r="P100" s="41"/>
      <c r="Q100" s="41"/>
      <c r="R100" s="41"/>
    </row>
    <row r="101" spans="1:18" s="27" customFormat="1" ht="12.75" customHeight="1">
      <c r="A101" s="44" t="str">
        <f>SR_HS2!A79</f>
        <v>67</v>
      </c>
      <c r="B101" s="49" t="str">
        <f>SR_HS2!B79</f>
        <v>  Upravené perie a páperie; umelé kvetiny; predmety z ľud. vlasov</v>
      </c>
      <c r="C101" s="106">
        <f>SR_HS2!C79</f>
        <v>4.307312</v>
      </c>
      <c r="D101" s="124">
        <f>SR_HS2!D79</f>
        <v>1.215184</v>
      </c>
      <c r="E101" s="117">
        <f>SR_HS2!E79</f>
        <v>3.885934</v>
      </c>
      <c r="F101" s="167">
        <f t="shared" si="8"/>
        <v>0.011055296361508258</v>
      </c>
      <c r="G101" s="107">
        <f>SR_HS2!F79</f>
        <v>0.959201</v>
      </c>
      <c r="H101" s="168">
        <f t="shared" si="9"/>
        <v>0.0026305893704419983</v>
      </c>
      <c r="I101" s="130">
        <f t="shared" si="10"/>
        <v>-2.9267330000000005</v>
      </c>
      <c r="J101" s="165">
        <f t="shared" si="11"/>
        <v>-0.42137799999999936</v>
      </c>
      <c r="K101" s="166">
        <f>SR_HS2!G79</f>
        <v>90.21714702812335</v>
      </c>
      <c r="L101" s="140">
        <f>SR_HS2!H79</f>
        <v>78.93463047571396</v>
      </c>
      <c r="M101" s="35"/>
      <c r="N101" s="35"/>
      <c r="O101" s="40"/>
      <c r="P101" s="41"/>
      <c r="Q101" s="41"/>
      <c r="R101" s="41"/>
    </row>
    <row r="102" spans="1:18" s="27" customFormat="1" ht="12.75" customHeight="1">
      <c r="A102" s="46" t="str">
        <f>SR_HS2!A58</f>
        <v>46</v>
      </c>
      <c r="B102" s="54" t="str">
        <f>SR_HS2!B58</f>
        <v>  Výrobky zo slamy, z esparta; košíkársky tovar a práce z prútia</v>
      </c>
      <c r="C102" s="109">
        <f>SR_HS2!C58</f>
        <v>2.980298</v>
      </c>
      <c r="D102" s="126">
        <f>SR_HS2!D58</f>
        <v>0.495019</v>
      </c>
      <c r="E102" s="119">
        <f>SR_HS2!E58</f>
        <v>2.774742</v>
      </c>
      <c r="F102" s="169">
        <f t="shared" si="8"/>
        <v>0.007894008271042212</v>
      </c>
      <c r="G102" s="110">
        <f>SR_HS2!F58</f>
        <v>1.079178</v>
      </c>
      <c r="H102" s="170">
        <f t="shared" si="9"/>
        <v>0.002959623869882178</v>
      </c>
      <c r="I102" s="132">
        <f t="shared" si="10"/>
        <v>-1.6955639999999998</v>
      </c>
      <c r="J102" s="171">
        <f t="shared" si="11"/>
        <v>-0.20555600000000007</v>
      </c>
      <c r="K102" s="172">
        <f>SR_HS2!G58</f>
        <v>93.10283736726998</v>
      </c>
      <c r="L102" s="141">
        <f>SR_HS2!H58</f>
        <v>218.0073896153481</v>
      </c>
      <c r="M102" s="35"/>
      <c r="N102" s="35"/>
      <c r="O102" s="40"/>
      <c r="P102" s="41"/>
      <c r="Q102" s="41"/>
      <c r="R102" s="41"/>
    </row>
    <row r="103" spans="1:18" s="27" customFormat="1" ht="12.75" customHeight="1">
      <c r="A103" s="42" t="str">
        <f>SR_HS2!A108</f>
        <v>97</v>
      </c>
      <c r="B103" s="55" t="str">
        <f>SR_HS2!B108</f>
        <v>  Umelecké diela, zberateľské predmety a starožitnosti</v>
      </c>
      <c r="C103" s="104">
        <f>SR_HS2!C108</f>
        <v>1.04557</v>
      </c>
      <c r="D103" s="127">
        <f>SR_HS2!D108</f>
        <v>0.174737</v>
      </c>
      <c r="E103" s="115">
        <f>SR_HS2!E108</f>
        <v>1.652518</v>
      </c>
      <c r="F103" s="159">
        <f t="shared" si="8"/>
        <v>0.004701334668248843</v>
      </c>
      <c r="G103" s="105">
        <f>SR_HS2!F108</f>
        <v>0.440488</v>
      </c>
      <c r="H103" s="160">
        <f t="shared" si="9"/>
        <v>0.0012080294438884603</v>
      </c>
      <c r="I103" s="129">
        <f t="shared" si="10"/>
        <v>-1.21203</v>
      </c>
      <c r="J103" s="161">
        <f t="shared" si="11"/>
        <v>0.6069479999999998</v>
      </c>
      <c r="K103" s="173">
        <f>SR_HS2!G108</f>
        <v>158.04948496992068</v>
      </c>
      <c r="L103" s="139">
        <f>SR_HS2!H108</f>
        <v>252.08627823529076</v>
      </c>
      <c r="M103" s="35"/>
      <c r="N103" s="35"/>
      <c r="O103" s="40"/>
      <c r="P103" s="41"/>
      <c r="Q103" s="41"/>
      <c r="R103" s="41"/>
    </row>
    <row r="104" spans="1:18" s="27" customFormat="1" ht="12.75" customHeight="1">
      <c r="A104" s="44" t="str">
        <f>SR_HS2!A25</f>
        <v>13</v>
      </c>
      <c r="B104" s="49" t="str">
        <f>SR_HS2!B25</f>
        <v>  Šelak, gumy, živice a iné rastlinné šťavy a výťažky</v>
      </c>
      <c r="C104" s="106">
        <f>SR_HS2!C25</f>
        <v>6.575205</v>
      </c>
      <c r="D104" s="124">
        <f>SR_HS2!D25</f>
        <v>0.84429</v>
      </c>
      <c r="E104" s="117">
        <f>SR_HS2!E25</f>
        <v>6.155397</v>
      </c>
      <c r="F104" s="167">
        <f t="shared" si="8"/>
        <v>0.017511810045600065</v>
      </c>
      <c r="G104" s="107">
        <f>SR_HS2!F25</f>
        <v>0.508494</v>
      </c>
      <c r="H104" s="168">
        <f t="shared" si="9"/>
        <v>0.0013945345254368308</v>
      </c>
      <c r="I104" s="130">
        <f t="shared" si="10"/>
        <v>-5.646903</v>
      </c>
      <c r="J104" s="165">
        <f t="shared" si="11"/>
        <v>-0.4198080000000006</v>
      </c>
      <c r="K104" s="166">
        <f>SR_HS2!G25</f>
        <v>93.61528651958379</v>
      </c>
      <c r="L104" s="140">
        <f>SR_HS2!H25</f>
        <v>60.22741001314714</v>
      </c>
      <c r="M104" s="35"/>
      <c r="N104" s="35"/>
      <c r="O104" s="40"/>
      <c r="P104" s="41"/>
      <c r="Q104" s="41"/>
      <c r="R104" s="41"/>
    </row>
    <row r="105" spans="1:18" s="27" customFormat="1" ht="12.75" customHeight="1">
      <c r="A105" s="44" t="str">
        <f>SR_HS2!A26</f>
        <v>14</v>
      </c>
      <c r="B105" s="49" t="str">
        <f>SR_HS2!B26</f>
        <v>  Rastlinné pletacie materiály a iné výrobky rastlinného pôvodu</v>
      </c>
      <c r="C105" s="106">
        <f>SR_HS2!C26</f>
        <v>1.041294</v>
      </c>
      <c r="D105" s="124">
        <f>SR_HS2!D26</f>
        <v>0.233422</v>
      </c>
      <c r="E105" s="117">
        <f>SR_HS2!E26</f>
        <v>0.482635</v>
      </c>
      <c r="F105" s="167">
        <f t="shared" si="8"/>
        <v>0.0013730734900377973</v>
      </c>
      <c r="G105" s="107">
        <f>SR_HS2!F26</f>
        <v>0.408684</v>
      </c>
      <c r="H105" s="168">
        <f t="shared" si="9"/>
        <v>0.0011208076162031917</v>
      </c>
      <c r="I105" s="130">
        <f t="shared" si="10"/>
        <v>-0.07395099999999999</v>
      </c>
      <c r="J105" s="165">
        <f t="shared" si="11"/>
        <v>-0.558659</v>
      </c>
      <c r="K105" s="166">
        <f>SR_HS2!G26</f>
        <v>46.349542012150266</v>
      </c>
      <c r="L105" s="140">
        <f>SR_HS2!H26</f>
        <v>175.08375388780834</v>
      </c>
      <c r="M105" s="35"/>
      <c r="N105" s="35"/>
      <c r="O105" s="40"/>
      <c r="P105" s="41"/>
      <c r="Q105" s="41"/>
      <c r="R105" s="41"/>
    </row>
    <row r="106" spans="1:18" s="27" customFormat="1" ht="12.75" customHeight="1">
      <c r="A106" s="44" t="str">
        <f>SR_HS2!A55</f>
        <v>43</v>
      </c>
      <c r="B106" s="49" t="str">
        <f>SR_HS2!B55</f>
        <v>  Kožušiny a umelé kožušiny; výrobky z nich</v>
      </c>
      <c r="C106" s="106">
        <f>SR_HS2!C55</f>
        <v>1.22326</v>
      </c>
      <c r="D106" s="124">
        <f>SR_HS2!D55</f>
        <v>0.860811</v>
      </c>
      <c r="E106" s="117">
        <f>SR_HS2!E55</f>
        <v>1.512342</v>
      </c>
      <c r="F106" s="167">
        <f t="shared" si="8"/>
        <v>0.004302540653020901</v>
      </c>
      <c r="G106" s="107">
        <f>SR_HS2!F55</f>
        <v>0.279824</v>
      </c>
      <c r="H106" s="168">
        <f t="shared" si="9"/>
        <v>0.0007674116686644008</v>
      </c>
      <c r="I106" s="130">
        <f t="shared" si="10"/>
        <v>-1.232518</v>
      </c>
      <c r="J106" s="165">
        <f t="shared" si="11"/>
        <v>0.28908200000000006</v>
      </c>
      <c r="K106" s="166">
        <f>SR_HS2!G55</f>
        <v>123.63209783692757</v>
      </c>
      <c r="L106" s="140">
        <f>SR_HS2!H55</f>
        <v>32.50701954319822</v>
      </c>
      <c r="M106" s="35"/>
      <c r="N106" s="35"/>
      <c r="O106" s="40"/>
      <c r="P106" s="41"/>
      <c r="Q106" s="41"/>
      <c r="R106" s="41"/>
    </row>
    <row r="107" spans="1:18" s="27" customFormat="1" ht="12.75" customHeight="1">
      <c r="A107" s="44" t="str">
        <f>SR_HS2!A57</f>
        <v>45</v>
      </c>
      <c r="B107" s="49" t="str">
        <f>SR_HS2!B57</f>
        <v>  Korok a výrobky z korku</v>
      </c>
      <c r="C107" s="106">
        <f>SR_HS2!C57</f>
        <v>2.418331</v>
      </c>
      <c r="D107" s="124">
        <f>SR_HS2!D57</f>
        <v>0.19884</v>
      </c>
      <c r="E107" s="117">
        <f>SR_HS2!E57</f>
        <v>9.006359</v>
      </c>
      <c r="F107" s="167">
        <f t="shared" si="8"/>
        <v>0.02562266057095595</v>
      </c>
      <c r="G107" s="107">
        <f>SR_HS2!F57</f>
        <v>0.263363</v>
      </c>
      <c r="H107" s="168">
        <f t="shared" si="9"/>
        <v>0.0007222677086113507</v>
      </c>
      <c r="I107" s="130">
        <f t="shared" si="10"/>
        <v>-8.742996</v>
      </c>
      <c r="J107" s="165">
        <f t="shared" si="11"/>
        <v>6.5880279999999996</v>
      </c>
      <c r="K107" s="166">
        <f>SR_HS2!G57</f>
        <v>372.4204420321288</v>
      </c>
      <c r="L107" s="140">
        <f>SR_HS2!H57</f>
        <v>132.4497083081875</v>
      </c>
      <c r="M107" s="35"/>
      <c r="N107" s="35"/>
      <c r="O107" s="40"/>
      <c r="P107" s="41"/>
      <c r="Q107" s="41"/>
      <c r="R107" s="41"/>
    </row>
    <row r="108" spans="1:18" s="27" customFormat="1" ht="12.75" customHeight="1">
      <c r="A108" s="44" t="str">
        <f>SR_HS2!A65</f>
        <v>53</v>
      </c>
      <c r="B108" s="49" t="str">
        <f>SR_HS2!B65</f>
        <v>  Ostatné rastlinné textilné vlákna; papierová priadza a tkaniny z nej</v>
      </c>
      <c r="C108" s="106">
        <f>SR_HS2!C65</f>
        <v>3.335758</v>
      </c>
      <c r="D108" s="124">
        <f>SR_HS2!D65</f>
        <v>0.370319</v>
      </c>
      <c r="E108" s="117">
        <f>SR_HS2!E65</f>
        <v>2.966511</v>
      </c>
      <c r="F108" s="167">
        <f t="shared" si="8"/>
        <v>0.008439581903520291</v>
      </c>
      <c r="G108" s="107">
        <f>SR_HS2!F65</f>
        <v>0.361033</v>
      </c>
      <c r="H108" s="168">
        <f t="shared" si="9"/>
        <v>0.0009901257110645069</v>
      </c>
      <c r="I108" s="130">
        <f t="shared" si="10"/>
        <v>-2.605478</v>
      </c>
      <c r="J108" s="165">
        <f t="shared" si="11"/>
        <v>-0.36924699999999966</v>
      </c>
      <c r="K108" s="166">
        <f>SR_HS2!G65</f>
        <v>88.93064185111751</v>
      </c>
      <c r="L108" s="140">
        <f>SR_HS2!H65</f>
        <v>97.49243220034617</v>
      </c>
      <c r="M108" s="35"/>
      <c r="N108" s="35"/>
      <c r="O108" s="40"/>
      <c r="P108" s="41"/>
      <c r="Q108" s="41"/>
      <c r="R108" s="41"/>
    </row>
    <row r="109" spans="1:18" s="27" customFormat="1" ht="12.75" customHeight="1">
      <c r="A109" s="44">
        <f>SR_HS2!A109</f>
        <v>98</v>
      </c>
      <c r="B109" s="49" t="str">
        <f>SR_HS2!B109</f>
        <v>  Priemyselné zariadenia</v>
      </c>
      <c r="C109" s="106">
        <f>SR_HS2!C109</f>
        <v>89.650826</v>
      </c>
      <c r="D109" s="124">
        <f>SR_HS2!D109</f>
        <v>29.287101</v>
      </c>
      <c r="E109" s="117">
        <f>SR_HS2!E109</f>
        <v>68.07954</v>
      </c>
      <c r="F109" s="167">
        <f t="shared" si="8"/>
        <v>0.19368303498081949</v>
      </c>
      <c r="G109" s="107">
        <f>SR_HS2!F109</f>
        <v>32.324676</v>
      </c>
      <c r="H109" s="168">
        <f t="shared" si="9"/>
        <v>0.08864977109967731</v>
      </c>
      <c r="I109" s="130">
        <f t="shared" si="10"/>
        <v>-35.754864</v>
      </c>
      <c r="J109" s="165">
        <f t="shared" si="11"/>
        <v>-21.571286</v>
      </c>
      <c r="K109" s="166">
        <f>SR_HS2!G109</f>
        <v>75.93855298109578</v>
      </c>
      <c r="L109" s="140">
        <f>SR_HS2!H109</f>
        <v>110.37171620366249</v>
      </c>
      <c r="M109" s="35"/>
      <c r="N109" s="35"/>
      <c r="O109" s="40"/>
      <c r="P109" s="41"/>
      <c r="Q109" s="41"/>
      <c r="R109" s="41"/>
    </row>
    <row r="110" spans="1:18" s="27" customFormat="1" ht="12.75" customHeight="1">
      <c r="A110" s="46" t="str">
        <f>SR_HS2!A62</f>
        <v>50</v>
      </c>
      <c r="B110" s="49" t="str">
        <f>SR_HS2!B62</f>
        <v>  Hodváb</v>
      </c>
      <c r="C110" s="106">
        <f>SR_HS2!C62</f>
        <v>2.53531</v>
      </c>
      <c r="D110" s="124">
        <f>SR_HS2!D62</f>
        <v>0.011347</v>
      </c>
      <c r="E110" s="117">
        <f>SR_HS2!E62</f>
        <v>2.29061</v>
      </c>
      <c r="F110" s="167">
        <f>E110/$E$11*100</f>
        <v>0.006516675887607569</v>
      </c>
      <c r="G110" s="107">
        <f>SR_HS2!F62</f>
        <v>0.045314</v>
      </c>
      <c r="H110" s="168">
        <f>G110/$G$11*100</f>
        <v>0.0001242727298368212</v>
      </c>
      <c r="I110" s="130">
        <f t="shared" si="10"/>
        <v>-2.245296</v>
      </c>
      <c r="J110" s="165">
        <f t="shared" si="11"/>
        <v>-0.24469999999999992</v>
      </c>
      <c r="K110" s="166">
        <f>SR_HS2!G62</f>
        <v>90.3483203237474</v>
      </c>
      <c r="L110" s="140">
        <f>SR_HS2!H62</f>
        <v>399.3478452454394</v>
      </c>
      <c r="M110" s="35"/>
      <c r="N110" s="35"/>
      <c r="O110" s="40"/>
      <c r="P110" s="41"/>
      <c r="Q110" s="41"/>
      <c r="R110" s="41"/>
    </row>
    <row r="111" spans="1:18" s="27" customFormat="1" ht="12.75" customHeight="1">
      <c r="A111" s="50" t="str">
        <f>SR_HS2!A36</f>
        <v>24</v>
      </c>
      <c r="B111" s="51" t="str">
        <f>SR_HS2!B36</f>
        <v>  Tabak a vyrobené tabakové náhradky</v>
      </c>
      <c r="C111" s="111">
        <f>SR_HS2!C36</f>
        <v>55.293293</v>
      </c>
      <c r="D111" s="128">
        <f>SR_HS2!D36</f>
        <v>1.652308</v>
      </c>
      <c r="E111" s="121">
        <f>SR_HS2!E36</f>
        <v>48.883439</v>
      </c>
      <c r="F111" s="174">
        <f>E111/$E$11*100</f>
        <v>0.13907104580641638</v>
      </c>
      <c r="G111" s="112">
        <f>SR_HS2!F36</f>
        <v>0</v>
      </c>
      <c r="H111" s="175">
        <f>G111/$G$11*100</f>
        <v>0</v>
      </c>
      <c r="I111" s="133">
        <f t="shared" si="10"/>
        <v>-48.883439</v>
      </c>
      <c r="J111" s="171">
        <f t="shared" si="11"/>
        <v>-6.409853999999996</v>
      </c>
      <c r="K111" s="176">
        <f>SR_HS2!G36</f>
        <v>88.4075379630582</v>
      </c>
      <c r="L111" s="142">
        <f>SR_HS2!H36</f>
        <v>0</v>
      </c>
      <c r="M111" s="35"/>
      <c r="N111" s="35"/>
      <c r="O111" s="40"/>
      <c r="P111" s="41"/>
      <c r="Q111" s="41"/>
      <c r="R111" s="41"/>
    </row>
    <row r="112" spans="1:14" ht="12.75">
      <c r="A112" s="57"/>
      <c r="B112" s="57"/>
      <c r="C112" s="78"/>
      <c r="D112" s="78"/>
      <c r="E112" s="78"/>
      <c r="F112" s="78"/>
      <c r="G112" s="78"/>
      <c r="H112" s="88"/>
      <c r="I112" s="88"/>
      <c r="J112" s="99"/>
      <c r="M112" s="59"/>
      <c r="N112" s="59"/>
    </row>
    <row r="113" spans="1:10" s="60" customFormat="1" ht="11.25">
      <c r="A113" s="60" t="s">
        <v>223</v>
      </c>
      <c r="C113" s="78"/>
      <c r="D113" s="78"/>
      <c r="E113" s="78"/>
      <c r="F113" s="78"/>
      <c r="G113" s="78"/>
      <c r="H113" s="88"/>
      <c r="I113" s="88"/>
      <c r="J113" s="93"/>
    </row>
    <row r="114" spans="1:10" s="60" customFormat="1" ht="12.75">
      <c r="A114" s="60" t="s">
        <v>203</v>
      </c>
      <c r="C114" s="59"/>
      <c r="D114" s="59"/>
      <c r="E114" s="59"/>
      <c r="F114" s="59"/>
      <c r="G114" s="59"/>
      <c r="H114" s="89"/>
      <c r="I114" s="89"/>
      <c r="J114" s="70"/>
    </row>
  </sheetData>
  <sheetProtection/>
  <conditionalFormatting sqref="K14:L111">
    <cfRule type="cellIs" priority="1" dxfId="2" operator="greaterThan" stopIfTrue="1">
      <formula>180</formula>
    </cfRule>
  </conditionalFormatting>
  <conditionalFormatting sqref="I14:I111">
    <cfRule type="cellIs" priority="2" dxfId="1" operator="lessThan" stopIfTrue="1">
      <formula>0</formula>
    </cfRule>
  </conditionalFormatting>
  <conditionalFormatting sqref="J14:J112">
    <cfRule type="expression" priority="3" dxfId="0" stopIfTrue="1">
      <formula>($J14&gt;300)*($I14&lt;-300)</formula>
    </cfRule>
  </conditionalFormatting>
  <printOptions/>
  <pageMargins left="0.56" right="0.21" top="0.41" bottom="0.44" header="0.2" footer="0.19"/>
  <pageSetup horizontalDpi="800" verticalDpi="8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Ruzicky</dc:creator>
  <cp:keywords/>
  <dc:description/>
  <cp:lastModifiedBy>merenyi</cp:lastModifiedBy>
  <cp:lastPrinted>2010-02-15T08:57:49Z</cp:lastPrinted>
  <dcterms:created xsi:type="dcterms:W3CDTF">2004-12-14T07:34:50Z</dcterms:created>
  <dcterms:modified xsi:type="dcterms:W3CDTF">2010-02-15T08:59:28Z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