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75" yWindow="5370" windowWidth="15180" windowHeight="8580" activeTab="0"/>
  </bookViews>
  <sheets>
    <sheet name="SR_HS2" sheetId="1" r:id="rId1"/>
    <sheet name="SR_HS2-usp" sheetId="2" r:id="rId2"/>
  </sheets>
  <definedNames>
    <definedName name="Data">'SR_HS2-usp'!$A$13:$L$111</definedName>
    <definedName name="Dec">#REF!</definedName>
    <definedName name="_xlnm.Print_Titles" localSheetId="0">'SR_HS2'!$6:$10</definedName>
    <definedName name="_xlnm.Print_Titles" localSheetId="1">'SR_HS2-usp'!$6:$10</definedName>
  </definedNames>
  <calcPr fullCalcOnLoad="1"/>
</workbook>
</file>

<file path=xl/sharedStrings.xml><?xml version="1.0" encoding="utf-8"?>
<sst xmlns="http://schemas.openxmlformats.org/spreadsheetml/2006/main" count="248" uniqueCount="228">
  <si>
    <t>Ministerstvo hospodárstva SR</t>
  </si>
  <si>
    <t>Odbor obchodnej politiky</t>
  </si>
  <si>
    <t>Komoditná štruktúra - Kapitoly colného sadzobníka</t>
  </si>
  <si>
    <t>Kód</t>
  </si>
  <si>
    <t xml:space="preserve">  Kapitoly colného sadzobníka</t>
  </si>
  <si>
    <t xml:space="preserve">HS </t>
  </si>
  <si>
    <t>Dovoz</t>
  </si>
  <si>
    <t>Vývoz</t>
  </si>
  <si>
    <t>SPOLU</t>
  </si>
  <si>
    <t>v tom:</t>
  </si>
  <si>
    <t>01</t>
  </si>
  <si>
    <t xml:space="preserve">  Živé zvieratá</t>
  </si>
  <si>
    <t>02</t>
  </si>
  <si>
    <t xml:space="preserve">  Mäso a jedlé droby</t>
  </si>
  <si>
    <t>03</t>
  </si>
  <si>
    <t xml:space="preserve">  Ryby, kôrovce, mäkkýše a ostatné vodné bezstavovce</t>
  </si>
  <si>
    <t>04</t>
  </si>
  <si>
    <t xml:space="preserve">  Mlieko, vajcia, med, jedlé výrobky živočíšneho pôvodu</t>
  </si>
  <si>
    <t>05</t>
  </si>
  <si>
    <t xml:space="preserve">  Výrobky živočíšneho pôvodu inde neuvedené ani nezahrnuté</t>
  </si>
  <si>
    <t>06</t>
  </si>
  <si>
    <t xml:space="preserve">  Živé stromy a ostatné rastliny; cibuľky, korene; rezané kvety</t>
  </si>
  <si>
    <t>07</t>
  </si>
  <si>
    <t xml:space="preserve">  Zelenina, jedlé rastliny, korene a hľuzy</t>
  </si>
  <si>
    <t>08</t>
  </si>
  <si>
    <t xml:space="preserve">  Jedlé ovocie a orechy; šupy citrusových plodov a melónov</t>
  </si>
  <si>
    <t>09</t>
  </si>
  <si>
    <t xml:space="preserve">  Káva, čaj, maté a koreniny</t>
  </si>
  <si>
    <t>10</t>
  </si>
  <si>
    <t xml:space="preserve">  Obilniny</t>
  </si>
  <si>
    <t>11</t>
  </si>
  <si>
    <t xml:space="preserve">  Mlynské výrobky; slad; škroby; inulín; pšeničný lepok</t>
  </si>
  <si>
    <t>12</t>
  </si>
  <si>
    <t xml:space="preserve">  Olejnaté semená a plody; priemyselné a liečivé rastliny; slama</t>
  </si>
  <si>
    <t>13</t>
  </si>
  <si>
    <t xml:space="preserve">  Šelak, gumy, živice a iné rastlinné šťavy a výťažky</t>
  </si>
  <si>
    <t>14</t>
  </si>
  <si>
    <t xml:space="preserve">  Rastlinné pletacie materiály a iné výrobky rastlinného pôvodu</t>
  </si>
  <si>
    <t>15</t>
  </si>
  <si>
    <t xml:space="preserve">  Živočíšne a rastlinné tuky a oleje; upravené jedlé tuky; vosky</t>
  </si>
  <si>
    <t>16</t>
  </si>
  <si>
    <t xml:space="preserve">  Prípravky z mäsa, rýb, kôrovcov a z vodných bezstavovcov</t>
  </si>
  <si>
    <t>17</t>
  </si>
  <si>
    <t xml:space="preserve">  Cukor a cukrovinky</t>
  </si>
  <si>
    <t>18</t>
  </si>
  <si>
    <t xml:space="preserve">  Kakao a kakaové prípravky</t>
  </si>
  <si>
    <t>19</t>
  </si>
  <si>
    <t xml:space="preserve">  Prípravky z obilia, múky, škrobu alebo z mlieka; cukrárske výrobky</t>
  </si>
  <si>
    <t>20</t>
  </si>
  <si>
    <t xml:space="preserve">  Prípravky zo zeleniny, ovocia, orechov alebo z iných častí rastlín</t>
  </si>
  <si>
    <t>21</t>
  </si>
  <si>
    <t xml:space="preserve">  Rôzne jedlé prípravky</t>
  </si>
  <si>
    <t>22</t>
  </si>
  <si>
    <t xml:space="preserve">  Nápoje, liehoviny a ocot</t>
  </si>
  <si>
    <t>23</t>
  </si>
  <si>
    <t xml:space="preserve">  Zvyšky a odpady v potravinárskom priemysle; pripravené krmivo</t>
  </si>
  <si>
    <t>24</t>
  </si>
  <si>
    <t xml:space="preserve">  Tabak a vyrobené tabakové náhradky</t>
  </si>
  <si>
    <t>25</t>
  </si>
  <si>
    <t xml:space="preserve">  Soľ; síra; zeminy a kamene; sadra; vápno a cement</t>
  </si>
  <si>
    <t>26</t>
  </si>
  <si>
    <t xml:space="preserve">  Rudy kovov, trosky a popoly</t>
  </si>
  <si>
    <t>27</t>
  </si>
  <si>
    <t xml:space="preserve">  Nerastné palivá, minerálne oleje; bitúmenové látky; minerálne  vosky</t>
  </si>
  <si>
    <t>28</t>
  </si>
  <si>
    <t xml:space="preserve">  Anorganické chemikálie</t>
  </si>
  <si>
    <t>29</t>
  </si>
  <si>
    <t xml:space="preserve">  Výrobky organickej chémie</t>
  </si>
  <si>
    <t>30</t>
  </si>
  <si>
    <t xml:space="preserve">  Farmaceutické výrobky</t>
  </si>
  <si>
    <t>31</t>
  </si>
  <si>
    <t xml:space="preserve">  Hnojivá</t>
  </si>
  <si>
    <t>32</t>
  </si>
  <si>
    <t xml:space="preserve">  Farbiarske výťažky; taníny; farbivá, pigmenty; laky; tmely</t>
  </si>
  <si>
    <t>33</t>
  </si>
  <si>
    <t xml:space="preserve">  Silice a rezinoidy; voňavkárske, kozmetické a toaletné prípravky</t>
  </si>
  <si>
    <t>34</t>
  </si>
  <si>
    <t xml:space="preserve">  Mydlo, pracie, čistiace prípravky, vosky, sviečky; modelovacie pasty</t>
  </si>
  <si>
    <t>35</t>
  </si>
  <si>
    <t xml:space="preserve">  Albumidoidné látky; modifikované škroby; gleje; enzýmy</t>
  </si>
  <si>
    <t>36</t>
  </si>
  <si>
    <t xml:space="preserve">  Výbušniny; pyrotechnické výrobky; zápalky; pyroforické zliatiny </t>
  </si>
  <si>
    <t>37</t>
  </si>
  <si>
    <t xml:space="preserve">  Fotografický alebo kinematografický tovar</t>
  </si>
  <si>
    <t>38</t>
  </si>
  <si>
    <t xml:space="preserve">  Rôzne chemické výrobky</t>
  </si>
  <si>
    <t>39</t>
  </si>
  <si>
    <t xml:space="preserve">  Plasty a výrobky z nich</t>
  </si>
  <si>
    <t>40</t>
  </si>
  <si>
    <t xml:space="preserve">  Kaučuk a výrobky z neho</t>
  </si>
  <si>
    <t>41</t>
  </si>
  <si>
    <t xml:space="preserve">  Surové kože a kožky (iné ako kožušiny) a usne</t>
  </si>
  <si>
    <t>42</t>
  </si>
  <si>
    <t xml:space="preserve">  Kožené výrobky; sedlárske výrobky; cestovné potreby, kabelky</t>
  </si>
  <si>
    <t>43</t>
  </si>
  <si>
    <t xml:space="preserve">  Kožušiny a umelé kožušiny; výrobky z nich</t>
  </si>
  <si>
    <t>44</t>
  </si>
  <si>
    <t xml:space="preserve">  Drevo a výrobky z dreva; drevené uhlie</t>
  </si>
  <si>
    <t>45</t>
  </si>
  <si>
    <t xml:space="preserve">  Korok a výrobky z korku</t>
  </si>
  <si>
    <t>46</t>
  </si>
  <si>
    <t xml:space="preserve">  Výrobky zo slamy, z esparta; košíkársky tovar a práce z prútia</t>
  </si>
  <si>
    <t>47</t>
  </si>
  <si>
    <t xml:space="preserve">  Vláknina z dreva alebo iných celulózových vláknin; zberový papier</t>
  </si>
  <si>
    <t>48</t>
  </si>
  <si>
    <t xml:space="preserve">  Papier, lepenka; výrobky z nich alebo z papierenských vláknin</t>
  </si>
  <si>
    <t>49</t>
  </si>
  <si>
    <t xml:space="preserve">  Knihy, noviny, obrazy a iné polygrafické výrobky; strojopisy a plány</t>
  </si>
  <si>
    <t>50</t>
  </si>
  <si>
    <t xml:space="preserve">  Hodváb</t>
  </si>
  <si>
    <t>51</t>
  </si>
  <si>
    <t xml:space="preserve">  Vlna, jemné alebo hrubé chlpy zvierat; priadza a tkaniny z vlásia</t>
  </si>
  <si>
    <t>52</t>
  </si>
  <si>
    <t xml:space="preserve">  Bavlna</t>
  </si>
  <si>
    <t>53</t>
  </si>
  <si>
    <t xml:space="preserve">  Ostatné rastlinné textilné vlákna; papierová priadza a tkaniny z nej</t>
  </si>
  <si>
    <t>54</t>
  </si>
  <si>
    <t xml:space="preserve">  Umelo vyrobené vlákna</t>
  </si>
  <si>
    <t>55</t>
  </si>
  <si>
    <t xml:space="preserve">  Umelo vyrobené strižné vlákna</t>
  </si>
  <si>
    <t>56</t>
  </si>
  <si>
    <t xml:space="preserve">  Vata, plsť a netkané textílie; špeciálne priadze; motúzy, šnúry, laná</t>
  </si>
  <si>
    <t>57</t>
  </si>
  <si>
    <t xml:space="preserve">  Koberce a ostatné textilné podlahové krytiny</t>
  </si>
  <si>
    <t>58</t>
  </si>
  <si>
    <t xml:space="preserve">  Špeciálne tkaniny; všívané textílie; čipky, tapisérie; výšivky</t>
  </si>
  <si>
    <t>59</t>
  </si>
  <si>
    <t xml:space="preserve">  Impregnované, vrstvené textílie; textil. výrobky na priemysel. použitie</t>
  </si>
  <si>
    <t>60</t>
  </si>
  <si>
    <t xml:space="preserve">  Pletené alebo háčkované textílie</t>
  </si>
  <si>
    <t>61</t>
  </si>
  <si>
    <t xml:space="preserve">  Odevy a odevné doplnky, pletené alebo háčkované</t>
  </si>
  <si>
    <t>62</t>
  </si>
  <si>
    <t xml:space="preserve">  Odevy a odevné doplnky iné ako pletené alebo háčkované</t>
  </si>
  <si>
    <t>63</t>
  </si>
  <si>
    <t xml:space="preserve">  Celkom dohotovené textilné výrobky; súpravy; obnosené odevy</t>
  </si>
  <si>
    <t>64</t>
  </si>
  <si>
    <t xml:space="preserve">  Obuv, gamaše a podobné predmety; časti týchto predmetov</t>
  </si>
  <si>
    <t>65</t>
  </si>
  <si>
    <t xml:space="preserve">  Pokrývky hlavy a ich časti</t>
  </si>
  <si>
    <t>66</t>
  </si>
  <si>
    <t xml:space="preserve">  Dáždniky, slnečníky, palice, biče a ich časti</t>
  </si>
  <si>
    <t>67</t>
  </si>
  <si>
    <t xml:space="preserve">  Upravené perie a páperie; umelé kvetiny; predmety z ľud. vlasov</t>
  </si>
  <si>
    <t>68</t>
  </si>
  <si>
    <t xml:space="preserve">  Predmety z kameňa, sadry, cementu, azbestu, sľudy</t>
  </si>
  <si>
    <t>69</t>
  </si>
  <si>
    <t xml:space="preserve">  Keramické výrobky</t>
  </si>
  <si>
    <t>70</t>
  </si>
  <si>
    <t xml:space="preserve">  Sklo a sklenený tovar</t>
  </si>
  <si>
    <t>71</t>
  </si>
  <si>
    <t xml:space="preserve">  Perly, drahokamy, drahé kovy; bižutéria; mince</t>
  </si>
  <si>
    <t>72</t>
  </si>
  <si>
    <t xml:space="preserve">  Železo a oceľ</t>
  </si>
  <si>
    <t>73</t>
  </si>
  <si>
    <t xml:space="preserve">  Predmety zo železa alebo z ocele</t>
  </si>
  <si>
    <t>74</t>
  </si>
  <si>
    <t xml:space="preserve">  Meď a predmety z medi</t>
  </si>
  <si>
    <t>75</t>
  </si>
  <si>
    <t xml:space="preserve">  Nikel a predmety z niklu</t>
  </si>
  <si>
    <t>76</t>
  </si>
  <si>
    <t xml:space="preserve">  Hliník a predmety z hliníka</t>
  </si>
  <si>
    <t>78</t>
  </si>
  <si>
    <t xml:space="preserve">  Olovo a predmety z olova</t>
  </si>
  <si>
    <t>79</t>
  </si>
  <si>
    <t xml:space="preserve">  Zinok a predmety zo zinku</t>
  </si>
  <si>
    <t>80</t>
  </si>
  <si>
    <t xml:space="preserve">  Cín a predmety z cínu</t>
  </si>
  <si>
    <t>81</t>
  </si>
  <si>
    <t xml:space="preserve">  Ostatné základné kovy; cermenty; predmety z nich</t>
  </si>
  <si>
    <t>82</t>
  </si>
  <si>
    <t xml:space="preserve">  Nástroje, náradie, nožiarsky tovar, lyžice a vidličky</t>
  </si>
  <si>
    <t>83</t>
  </si>
  <si>
    <t xml:space="preserve">  Rôzne predmety zo základných kovov</t>
  </si>
  <si>
    <t>84</t>
  </si>
  <si>
    <t xml:space="preserve">  Jadrové reaktory, kotly, stroje, prístroje, zariadenia; ich časti, súčasti</t>
  </si>
  <si>
    <t>85</t>
  </si>
  <si>
    <t xml:space="preserve">  Elektrické stroje, prístroje a zariadenia a ich časti a súčasti</t>
  </si>
  <si>
    <t>86</t>
  </si>
  <si>
    <t xml:space="preserve">  Lokomotívy; vozový park a jeho časti; zvrškový upevňovací materiál </t>
  </si>
  <si>
    <t>87</t>
  </si>
  <si>
    <t xml:space="preserve">  Vozidlá, iné ako koľajové, ich časti a príslušenstvo</t>
  </si>
  <si>
    <t>88</t>
  </si>
  <si>
    <t xml:space="preserve">  Lietadlá, kozmické lode a ich časti a súčasti</t>
  </si>
  <si>
    <t>89</t>
  </si>
  <si>
    <t xml:space="preserve">  Lode, člny a plávajúce konštrukcie</t>
  </si>
  <si>
    <t>90</t>
  </si>
  <si>
    <t xml:space="preserve">  Prístroje optické, fotografické, meracie, kontrolné presné, lekárske</t>
  </si>
  <si>
    <t>91</t>
  </si>
  <si>
    <t xml:space="preserve">  Hodiny a hodinky a ich časti</t>
  </si>
  <si>
    <t>92</t>
  </si>
  <si>
    <t xml:space="preserve">  Hudobné nástroje; časti, súčasti a príslušenstvo týchto nástrojov</t>
  </si>
  <si>
    <t>93</t>
  </si>
  <si>
    <t xml:space="preserve">  Zbrane a strelivo; ich časti, súčasti a príslušenstvo</t>
  </si>
  <si>
    <t>94</t>
  </si>
  <si>
    <t xml:space="preserve">  Nábytok; posteľoviny; svietidlá; svetelné reklamy; montované stavby</t>
  </si>
  <si>
    <t>95</t>
  </si>
  <si>
    <t xml:space="preserve">  Hračky, hry a športové potreby; ich časti, súčasti a príslušenstvo</t>
  </si>
  <si>
    <t>96</t>
  </si>
  <si>
    <t xml:space="preserve">  Rôzne výrobky</t>
  </si>
  <si>
    <t>97</t>
  </si>
  <si>
    <t xml:space="preserve">  Umelecké diela, zberateľské predmety a starožitnosti</t>
  </si>
  <si>
    <t xml:space="preserve">  Nešpecifikované tovary z dôvodu zjednodušenia</t>
  </si>
  <si>
    <t>Zdroj údajov:   ŠÚ SR</t>
  </si>
  <si>
    <t xml:space="preserve">  Priemyselné zariadenia</t>
  </si>
  <si>
    <t>HS</t>
  </si>
  <si>
    <t>Nazov</t>
  </si>
  <si>
    <t>Imp_ind</t>
  </si>
  <si>
    <t>Exp_ind</t>
  </si>
  <si>
    <t>Bilancia</t>
  </si>
  <si>
    <t>Štr.v %</t>
  </si>
  <si>
    <t>Im_Rozd</t>
  </si>
  <si>
    <t>Imp-07</t>
  </si>
  <si>
    <t>Exp-07</t>
  </si>
  <si>
    <t>Imp-08</t>
  </si>
  <si>
    <t>Im_08-%</t>
  </si>
  <si>
    <t>Exp-08</t>
  </si>
  <si>
    <t>Ex_08-%</t>
  </si>
  <si>
    <t>Bil-08</t>
  </si>
  <si>
    <t>Údaje v mil. EUR</t>
  </si>
  <si>
    <t>Komoditná štruktúra - usporiadaná podľa vývozu 2009</t>
  </si>
  <si>
    <t xml:space="preserve">  Index 2010/09</t>
  </si>
  <si>
    <t>Poznámka:  V tabuľke sú uvedené predbežné údaje za rok 2010 a definitívne za rok 2009.</t>
  </si>
  <si>
    <t>2010</t>
  </si>
  <si>
    <t>Poznámka:  V tabuľke sú uvedené predbežné údaje za rok 2008 a definitívne za rok 2009.</t>
  </si>
  <si>
    <t>Zahraničný obchod SR   -   január až november 2010  (a rovnaké obdobie roku 2009)</t>
  </si>
  <si>
    <t>jan. - nov. 2009</t>
  </si>
  <si>
    <t>jan. - nov. 2010</t>
  </si>
</sst>
</file>

<file path=xl/styles.xml><?xml version="1.0" encoding="utf-8"?>
<styleSheet xmlns="http://schemas.openxmlformats.org/spreadsheetml/2006/main">
  <numFmts count="1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,"/>
    <numFmt numFmtId="165" formatCode="0.0"/>
    <numFmt numFmtId="166" formatCode="#\ ##0;\-#\ ##0"/>
    <numFmt numFmtId="167" formatCode="0.0_)"/>
    <numFmt numFmtId="168" formatCode="#,##0_)"/>
    <numFmt numFmtId="169" formatCode="#,##0.0"/>
    <numFmt numFmtId="170" formatCode="#,##0,,"/>
    <numFmt numFmtId="171" formatCode="#,##0,"/>
    <numFmt numFmtId="172" formatCode="0.0%"/>
    <numFmt numFmtId="173" formatCode="#,##0.#"/>
  </numFmts>
  <fonts count="41">
    <font>
      <sz val="10"/>
      <name val="Arial CE"/>
      <family val="0"/>
    </font>
    <font>
      <b/>
      <sz val="10"/>
      <name val="Arial CE"/>
      <family val="2"/>
    </font>
    <font>
      <b/>
      <sz val="11"/>
      <name val="Times New Roman CE"/>
      <family val="1"/>
    </font>
    <font>
      <sz val="10"/>
      <name val="Times New Roman CE"/>
      <family val="1"/>
    </font>
    <font>
      <b/>
      <sz val="10"/>
      <name val="Times New Roman CE"/>
      <family val="1"/>
    </font>
    <font>
      <b/>
      <sz val="10"/>
      <color indexed="8"/>
      <name val="Times New Roman CE"/>
      <family val="1"/>
    </font>
    <font>
      <b/>
      <sz val="10"/>
      <color indexed="8"/>
      <name val="Arial CE"/>
      <family val="2"/>
    </font>
    <font>
      <sz val="10"/>
      <color indexed="8"/>
      <name val="Times New Roman CE"/>
      <family val="1"/>
    </font>
    <font>
      <sz val="8"/>
      <name val="Arial CE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color indexed="12"/>
      <name val="Arial"/>
      <family val="2"/>
    </font>
    <font>
      <b/>
      <sz val="9"/>
      <color indexed="12"/>
      <name val="Arial"/>
      <family val="2"/>
    </font>
    <font>
      <b/>
      <sz val="9"/>
      <name val="Arial"/>
      <family val="2"/>
    </font>
    <font>
      <b/>
      <sz val="9"/>
      <color indexed="18"/>
      <name val="Arial"/>
      <family val="2"/>
    </font>
    <font>
      <b/>
      <sz val="9"/>
      <color indexed="17"/>
      <name val="Arial"/>
      <family val="2"/>
    </font>
    <font>
      <b/>
      <sz val="9"/>
      <color indexed="12"/>
      <name val="Arial CE"/>
      <family val="0"/>
    </font>
    <font>
      <b/>
      <sz val="9"/>
      <color indexed="17"/>
      <name val="Arial CE"/>
      <family val="0"/>
    </font>
    <font>
      <b/>
      <sz val="10"/>
      <color indexed="10"/>
      <name val="Arial CE"/>
      <family val="2"/>
    </font>
    <font>
      <b/>
      <sz val="9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8" borderId="0" applyNumberFormat="0" applyBorder="0" applyAlignment="0" applyProtection="0"/>
    <xf numFmtId="0" fontId="40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0" fillId="1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18" borderId="6" applyNumberFormat="0" applyFont="0" applyAlignment="0" applyProtection="0"/>
    <xf numFmtId="0" fontId="34" fillId="0" borderId="7" applyNumberFormat="0" applyFill="0" applyAlignment="0" applyProtection="0"/>
    <xf numFmtId="0" fontId="28" fillId="4" borderId="0" applyNumberFormat="0" applyBorder="0" applyAlignment="0" applyProtection="0"/>
    <xf numFmtId="0" fontId="36" fillId="0" borderId="0" applyNumberFormat="0" applyFill="0" applyBorder="0" applyAlignment="0" applyProtection="0"/>
    <xf numFmtId="0" fontId="31" fillId="7" borderId="8" applyNumberFormat="0" applyAlignment="0" applyProtection="0"/>
    <xf numFmtId="0" fontId="33" fillId="19" borderId="8" applyNumberFormat="0" applyAlignment="0" applyProtection="0"/>
    <xf numFmtId="0" fontId="32" fillId="19" borderId="9" applyNumberFormat="0" applyAlignment="0" applyProtection="0"/>
    <xf numFmtId="0" fontId="37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23" borderId="0" applyNumberFormat="0" applyBorder="0" applyAlignment="0" applyProtection="0"/>
  </cellStyleXfs>
  <cellXfs count="199">
    <xf numFmtId="0" fontId="0" fillId="0" borderId="0" xfId="0" applyAlignment="1">
      <alignment/>
    </xf>
    <xf numFmtId="164" fontId="1" fillId="24" borderId="0" xfId="0" applyNumberFormat="1" applyFont="1" applyFill="1" applyAlignment="1">
      <alignment horizontal="left"/>
    </xf>
    <xf numFmtId="1" fontId="2" fillId="24" borderId="0" xfId="0" applyNumberFormat="1" applyFont="1" applyFill="1" applyAlignment="1">
      <alignment horizontal="left"/>
    </xf>
    <xf numFmtId="0" fontId="3" fillId="24" borderId="0" xfId="0" applyFont="1" applyFill="1" applyAlignment="1">
      <alignment/>
    </xf>
    <xf numFmtId="0" fontId="4" fillId="24" borderId="0" xfId="0" applyFont="1" applyFill="1" applyAlignment="1">
      <alignment horizontal="right"/>
    </xf>
    <xf numFmtId="165" fontId="4" fillId="24" borderId="0" xfId="0" applyNumberFormat="1" applyFont="1" applyFill="1" applyAlignment="1">
      <alignment horizontal="right"/>
    </xf>
    <xf numFmtId="165" fontId="3" fillId="24" borderId="0" xfId="0" applyNumberFormat="1" applyFont="1" applyFill="1" applyAlignment="1">
      <alignment horizontal="right"/>
    </xf>
    <xf numFmtId="1" fontId="5" fillId="0" borderId="0" xfId="0" applyNumberFormat="1" applyFont="1" applyAlignment="1">
      <alignment horizontal="right"/>
    </xf>
    <xf numFmtId="1" fontId="3" fillId="0" borderId="0" xfId="0" applyNumberFormat="1" applyFont="1" applyAlignment="1">
      <alignment/>
    </xf>
    <xf numFmtId="0" fontId="3" fillId="0" borderId="0" xfId="0" applyFont="1" applyAlignment="1">
      <alignment/>
    </xf>
    <xf numFmtId="166" fontId="6" fillId="24" borderId="0" xfId="0" applyNumberFormat="1" applyFont="1" applyFill="1" applyBorder="1" applyAlignment="1">
      <alignment horizontal="left" vertical="center"/>
    </xf>
    <xf numFmtId="0" fontId="5" fillId="24" borderId="0" xfId="0" applyFont="1" applyFill="1" applyBorder="1" applyAlignment="1">
      <alignment/>
    </xf>
    <xf numFmtId="0" fontId="7" fillId="24" borderId="0" xfId="0" applyFont="1" applyFill="1" applyBorder="1" applyAlignment="1">
      <alignment/>
    </xf>
    <xf numFmtId="165" fontId="7" fillId="24" borderId="0" xfId="0" applyNumberFormat="1" applyFont="1" applyFill="1" applyBorder="1" applyAlignment="1">
      <alignment horizontal="right"/>
    </xf>
    <xf numFmtId="165" fontId="5" fillId="24" borderId="0" xfId="0" applyNumberFormat="1" applyFont="1" applyFill="1" applyBorder="1" applyAlignment="1">
      <alignment horizontal="right"/>
    </xf>
    <xf numFmtId="0" fontId="7" fillId="0" borderId="0" xfId="0" applyFont="1" applyBorder="1" applyAlignment="1">
      <alignment/>
    </xf>
    <xf numFmtId="0" fontId="8" fillId="24" borderId="0" xfId="0" applyFont="1" applyFill="1" applyAlignment="1">
      <alignment/>
    </xf>
    <xf numFmtId="1" fontId="1" fillId="24" borderId="0" xfId="0" applyNumberFormat="1" applyFont="1" applyFill="1" applyAlignment="1">
      <alignment/>
    </xf>
    <xf numFmtId="3" fontId="8" fillId="24" borderId="0" xfId="0" applyNumberFormat="1" applyFont="1" applyFill="1" applyAlignment="1">
      <alignment/>
    </xf>
    <xf numFmtId="3" fontId="8" fillId="0" borderId="0" xfId="0" applyNumberFormat="1" applyFont="1" applyAlignment="1">
      <alignment/>
    </xf>
    <xf numFmtId="0" fontId="8" fillId="0" borderId="0" xfId="0" applyFont="1" applyAlignment="1">
      <alignment/>
    </xf>
    <xf numFmtId="1" fontId="2" fillId="24" borderId="0" xfId="0" applyNumberFormat="1" applyFont="1" applyFill="1" applyAlignment="1">
      <alignment horizontal="center"/>
    </xf>
    <xf numFmtId="167" fontId="5" fillId="24" borderId="0" xfId="0" applyNumberFormat="1" applyFont="1" applyFill="1" applyBorder="1" applyAlignment="1" applyProtection="1">
      <alignment horizontal="center"/>
      <protection locked="0"/>
    </xf>
    <xf numFmtId="0" fontId="7" fillId="24" borderId="0" xfId="0" applyFont="1" applyFill="1" applyBorder="1" applyAlignment="1">
      <alignment horizontal="right"/>
    </xf>
    <xf numFmtId="0" fontId="9" fillId="24" borderId="10" xfId="0" applyFont="1" applyFill="1" applyBorder="1" applyAlignment="1">
      <alignment/>
    </xf>
    <xf numFmtId="0" fontId="0" fillId="24" borderId="11" xfId="0" applyFill="1" applyBorder="1" applyAlignment="1">
      <alignment/>
    </xf>
    <xf numFmtId="0" fontId="0" fillId="0" borderId="11" xfId="0" applyBorder="1" applyAlignment="1">
      <alignment/>
    </xf>
    <xf numFmtId="0" fontId="9" fillId="0" borderId="0" xfId="0" applyFont="1" applyAlignment="1">
      <alignment/>
    </xf>
    <xf numFmtId="0" fontId="9" fillId="24" borderId="12" xfId="0" applyFont="1" applyFill="1" applyBorder="1" applyAlignment="1">
      <alignment/>
    </xf>
    <xf numFmtId="0" fontId="9" fillId="24" borderId="13" xfId="0" applyFont="1" applyFill="1" applyBorder="1" applyAlignment="1">
      <alignment/>
    </xf>
    <xf numFmtId="0" fontId="9" fillId="0" borderId="0" xfId="0" applyFont="1" applyBorder="1" applyAlignment="1">
      <alignment/>
    </xf>
    <xf numFmtId="0" fontId="9" fillId="0" borderId="14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" fontId="10" fillId="0" borderId="15" xfId="0" applyNumberFormat="1" applyFont="1" applyBorder="1" applyAlignment="1">
      <alignment horizontal="center"/>
    </xf>
    <xf numFmtId="1" fontId="10" fillId="0" borderId="15" xfId="0" applyNumberFormat="1" applyFont="1" applyBorder="1" applyAlignment="1">
      <alignment/>
    </xf>
    <xf numFmtId="167" fontId="10" fillId="0" borderId="15" xfId="0" applyNumberFormat="1" applyFont="1" applyBorder="1" applyAlignment="1">
      <alignment horizontal="right"/>
    </xf>
    <xf numFmtId="3" fontId="10" fillId="0" borderId="0" xfId="0" applyNumberFormat="1" applyFont="1" applyBorder="1" applyAlignment="1">
      <alignment horizontal="right"/>
    </xf>
    <xf numFmtId="1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1" fontId="9" fillId="0" borderId="0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/>
    </xf>
    <xf numFmtId="167" fontId="9" fillId="0" borderId="0" xfId="0" applyNumberFormat="1" applyFont="1" applyBorder="1" applyAlignment="1">
      <alignment horizontal="right"/>
    </xf>
    <xf numFmtId="167" fontId="10" fillId="0" borderId="0" xfId="0" applyNumberFormat="1" applyFont="1" applyBorder="1" applyAlignment="1">
      <alignment horizontal="right"/>
    </xf>
    <xf numFmtId="1" fontId="10" fillId="0" borderId="0" xfId="0" applyNumberFormat="1" applyFont="1" applyAlignment="1">
      <alignment/>
    </xf>
    <xf numFmtId="1" fontId="9" fillId="0" borderId="0" xfId="0" applyNumberFormat="1" applyFont="1" applyAlignment="1">
      <alignment/>
    </xf>
    <xf numFmtId="1" fontId="11" fillId="0" borderId="16" xfId="0" applyNumberFormat="1" applyFont="1" applyBorder="1" applyAlignment="1">
      <alignment horizontal="center"/>
    </xf>
    <xf numFmtId="49" fontId="8" fillId="0" borderId="17" xfId="0" applyNumberFormat="1" applyFont="1" applyBorder="1" applyAlignment="1">
      <alignment/>
    </xf>
    <xf numFmtId="167" fontId="11" fillId="0" borderId="18" xfId="0" applyNumberFormat="1" applyFont="1" applyBorder="1" applyAlignment="1">
      <alignment horizontal="right"/>
    </xf>
    <xf numFmtId="167" fontId="11" fillId="0" borderId="19" xfId="0" applyNumberFormat="1" applyFont="1" applyBorder="1" applyAlignment="1">
      <alignment horizontal="right"/>
    </xf>
    <xf numFmtId="1" fontId="11" fillId="0" borderId="20" xfId="0" applyNumberFormat="1" applyFont="1" applyBorder="1" applyAlignment="1">
      <alignment horizontal="center"/>
    </xf>
    <xf numFmtId="49" fontId="9" fillId="0" borderId="21" xfId="0" applyNumberFormat="1" applyFont="1" applyBorder="1" applyAlignment="1">
      <alignment/>
    </xf>
    <xf numFmtId="167" fontId="11" fillId="0" borderId="21" xfId="0" applyNumberFormat="1" applyFont="1" applyBorder="1" applyAlignment="1">
      <alignment horizontal="right"/>
    </xf>
    <xf numFmtId="167" fontId="11" fillId="0" borderId="22" xfId="0" applyNumberFormat="1" applyFont="1" applyBorder="1" applyAlignment="1">
      <alignment horizontal="right"/>
    </xf>
    <xf numFmtId="1" fontId="11" fillId="0" borderId="23" xfId="0" applyNumberFormat="1" applyFont="1" applyBorder="1" applyAlignment="1">
      <alignment horizontal="center"/>
    </xf>
    <xf numFmtId="49" fontId="9" fillId="0" borderId="24" xfId="0" applyNumberFormat="1" applyFont="1" applyBorder="1" applyAlignment="1">
      <alignment/>
    </xf>
    <xf numFmtId="167" fontId="11" fillId="0" borderId="24" xfId="0" applyNumberFormat="1" applyFont="1" applyBorder="1" applyAlignment="1">
      <alignment horizontal="right"/>
    </xf>
    <xf numFmtId="167" fontId="11" fillId="0" borderId="25" xfId="0" applyNumberFormat="1" applyFont="1" applyBorder="1" applyAlignment="1">
      <alignment horizontal="right"/>
    </xf>
    <xf numFmtId="49" fontId="9" fillId="0" borderId="17" xfId="0" applyNumberFormat="1" applyFont="1" applyBorder="1" applyAlignment="1">
      <alignment/>
    </xf>
    <xf numFmtId="167" fontId="11" fillId="0" borderId="17" xfId="0" applyNumberFormat="1" applyFont="1" applyBorder="1" applyAlignment="1">
      <alignment horizontal="right"/>
    </xf>
    <xf numFmtId="1" fontId="9" fillId="0" borderId="21" xfId="0" applyNumberFormat="1" applyFont="1" applyBorder="1" applyAlignment="1">
      <alignment horizontal="left"/>
    </xf>
    <xf numFmtId="1" fontId="11" fillId="0" borderId="26" xfId="0" applyNumberFormat="1" applyFont="1" applyBorder="1" applyAlignment="1">
      <alignment horizontal="center"/>
    </xf>
    <xf numFmtId="1" fontId="9" fillId="0" borderId="27" xfId="0" applyNumberFormat="1" applyFont="1" applyBorder="1" applyAlignment="1">
      <alignment horizontal="left"/>
    </xf>
    <xf numFmtId="167" fontId="11" fillId="0" borderId="27" xfId="0" applyNumberFormat="1" applyFont="1" applyBorder="1" applyAlignment="1">
      <alignment horizontal="right"/>
    </xf>
    <xf numFmtId="167" fontId="11" fillId="0" borderId="28" xfId="0" applyNumberFormat="1" applyFont="1" applyBorder="1" applyAlignment="1">
      <alignment horizontal="right"/>
    </xf>
    <xf numFmtId="1" fontId="11" fillId="0" borderId="29" xfId="0" applyNumberFormat="1" applyFont="1" applyBorder="1" applyAlignment="1">
      <alignment horizontal="center"/>
    </xf>
    <xf numFmtId="1" fontId="9" fillId="0" borderId="30" xfId="0" applyNumberFormat="1" applyFont="1" applyBorder="1" applyAlignment="1">
      <alignment horizontal="left"/>
    </xf>
    <xf numFmtId="167" fontId="11" fillId="0" borderId="30" xfId="0" applyNumberFormat="1" applyFont="1" applyBorder="1" applyAlignment="1">
      <alignment horizontal="right"/>
    </xf>
    <xf numFmtId="167" fontId="11" fillId="0" borderId="31" xfId="0" applyNumberFormat="1" applyFont="1" applyBorder="1" applyAlignment="1">
      <alignment horizontal="right"/>
    </xf>
    <xf numFmtId="1" fontId="9" fillId="0" borderId="24" xfId="0" applyNumberFormat="1" applyFont="1" applyBorder="1" applyAlignment="1">
      <alignment horizontal="left"/>
    </xf>
    <xf numFmtId="1" fontId="9" fillId="0" borderId="17" xfId="0" applyNumberFormat="1" applyFont="1" applyBorder="1" applyAlignment="1">
      <alignment horizontal="left"/>
    </xf>
    <xf numFmtId="169" fontId="10" fillId="0" borderId="0" xfId="0" applyNumberFormat="1" applyFont="1" applyBorder="1" applyAlignment="1">
      <alignment horizontal="right"/>
    </xf>
    <xf numFmtId="1" fontId="3" fillId="0" borderId="0" xfId="0" applyNumberFormat="1" applyFont="1" applyAlignment="1">
      <alignment horizontal="lef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/>
    </xf>
    <xf numFmtId="1" fontId="9" fillId="0" borderId="0" xfId="0" applyNumberFormat="1" applyFont="1" applyBorder="1" applyAlignment="1">
      <alignment horizontal="left"/>
    </xf>
    <xf numFmtId="1" fontId="3" fillId="0" borderId="0" xfId="0" applyNumberFormat="1" applyFont="1" applyAlignment="1">
      <alignment horizontal="center"/>
    </xf>
    <xf numFmtId="0" fontId="10" fillId="24" borderId="32" xfId="0" applyFont="1" applyFill="1" applyBorder="1" applyAlignment="1">
      <alignment/>
    </xf>
    <xf numFmtId="0" fontId="12" fillId="0" borderId="33" xfId="0" applyFont="1" applyBorder="1" applyAlignment="1">
      <alignment/>
    </xf>
    <xf numFmtId="1" fontId="10" fillId="0" borderId="0" xfId="0" applyNumberFormat="1" applyFont="1" applyBorder="1" applyAlignment="1">
      <alignment horizontal="center"/>
    </xf>
    <xf numFmtId="167" fontId="10" fillId="24" borderId="0" xfId="0" applyNumberFormat="1" applyFont="1" applyFill="1" applyBorder="1" applyAlignment="1">
      <alignment horizontal="right"/>
    </xf>
    <xf numFmtId="1" fontId="9" fillId="0" borderId="15" xfId="0" applyNumberFormat="1" applyFont="1" applyBorder="1" applyAlignment="1">
      <alignment horizontal="center"/>
    </xf>
    <xf numFmtId="1" fontId="9" fillId="0" borderId="15" xfId="0" applyNumberFormat="1" applyFont="1" applyBorder="1" applyAlignment="1">
      <alignment/>
    </xf>
    <xf numFmtId="0" fontId="12" fillId="24" borderId="0" xfId="0" applyFont="1" applyFill="1" applyBorder="1" applyAlignment="1">
      <alignment horizontal="left"/>
    </xf>
    <xf numFmtId="0" fontId="9" fillId="24" borderId="32" xfId="0" applyFont="1" applyFill="1" applyBorder="1" applyAlignment="1">
      <alignment/>
    </xf>
    <xf numFmtId="3" fontId="2" fillId="24" borderId="0" xfId="0" applyNumberFormat="1" applyFont="1" applyFill="1" applyAlignment="1">
      <alignment horizontal="left"/>
    </xf>
    <xf numFmtId="3" fontId="3" fillId="24" borderId="0" xfId="0" applyNumberFormat="1" applyFont="1" applyFill="1" applyAlignment="1">
      <alignment/>
    </xf>
    <xf numFmtId="3" fontId="4" fillId="24" borderId="0" xfId="0" applyNumberFormat="1" applyFont="1" applyFill="1" applyAlignment="1">
      <alignment horizontal="right"/>
    </xf>
    <xf numFmtId="3" fontId="5" fillId="24" borderId="0" xfId="0" applyNumberFormat="1" applyFont="1" applyFill="1" applyBorder="1" applyAlignment="1">
      <alignment/>
    </xf>
    <xf numFmtId="3" fontId="7" fillId="24" borderId="0" xfId="0" applyNumberFormat="1" applyFont="1" applyFill="1" applyBorder="1" applyAlignment="1">
      <alignment/>
    </xf>
    <xf numFmtId="3" fontId="12" fillId="24" borderId="0" xfId="0" applyNumberFormat="1" applyFont="1" applyFill="1" applyBorder="1" applyAlignment="1">
      <alignment horizontal="left"/>
    </xf>
    <xf numFmtId="3" fontId="7" fillId="24" borderId="0" xfId="0" applyNumberFormat="1" applyFont="1" applyFill="1" applyBorder="1" applyAlignment="1">
      <alignment horizontal="right"/>
    </xf>
    <xf numFmtId="3" fontId="1" fillId="24" borderId="33" xfId="0" applyNumberFormat="1" applyFont="1" applyFill="1" applyBorder="1" applyAlignment="1">
      <alignment horizontal="left" indent="1"/>
    </xf>
    <xf numFmtId="3" fontId="0" fillId="24" borderId="11" xfId="0" applyNumberFormat="1" applyFill="1" applyBorder="1" applyAlignment="1">
      <alignment/>
    </xf>
    <xf numFmtId="3" fontId="9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 horizontal="left"/>
    </xf>
    <xf numFmtId="0" fontId="12" fillId="0" borderId="33" xfId="0" applyFont="1" applyBorder="1" applyAlignment="1">
      <alignment horizontal="left"/>
    </xf>
    <xf numFmtId="3" fontId="20" fillId="0" borderId="33" xfId="0" applyNumberFormat="1" applyFont="1" applyFill="1" applyBorder="1" applyAlignment="1">
      <alignment horizontal="center"/>
    </xf>
    <xf numFmtId="3" fontId="21" fillId="4" borderId="34" xfId="0" applyNumberFormat="1" applyFont="1" applyFill="1" applyBorder="1" applyAlignment="1">
      <alignment horizontal="center"/>
    </xf>
    <xf numFmtId="164" fontId="22" fillId="17" borderId="15" xfId="0" applyNumberFormat="1" applyFont="1" applyFill="1" applyBorder="1" applyAlignment="1">
      <alignment horizontal="center"/>
    </xf>
    <xf numFmtId="3" fontId="0" fillId="24" borderId="35" xfId="0" applyNumberFormat="1" applyFill="1" applyBorder="1" applyAlignment="1">
      <alignment/>
    </xf>
    <xf numFmtId="3" fontId="21" fillId="4" borderId="35" xfId="0" applyNumberFormat="1" applyFont="1" applyFill="1" applyBorder="1" applyAlignment="1">
      <alignment horizontal="center"/>
    </xf>
    <xf numFmtId="3" fontId="4" fillId="24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center"/>
    </xf>
    <xf numFmtId="3" fontId="9" fillId="0" borderId="0" xfId="0" applyNumberFormat="1" applyFont="1" applyFill="1" applyBorder="1" applyAlignment="1">
      <alignment horizontal="right"/>
    </xf>
    <xf numFmtId="3" fontId="9" fillId="0" borderId="0" xfId="0" applyNumberFormat="1" applyFont="1" applyFill="1" applyBorder="1" applyAlignment="1">
      <alignment horizontal="left"/>
    </xf>
    <xf numFmtId="3" fontId="3" fillId="0" borderId="0" xfId="0" applyNumberFormat="1" applyFont="1" applyFill="1" applyAlignment="1">
      <alignment/>
    </xf>
    <xf numFmtId="2" fontId="11" fillId="0" borderId="21" xfId="0" applyNumberFormat="1" applyFont="1" applyFill="1" applyBorder="1" applyAlignment="1">
      <alignment horizontal="center"/>
    </xf>
    <xf numFmtId="2" fontId="11" fillId="0" borderId="24" xfId="0" applyNumberFormat="1" applyFont="1" applyFill="1" applyBorder="1" applyAlignment="1">
      <alignment horizontal="center"/>
    </xf>
    <xf numFmtId="2" fontId="11" fillId="0" borderId="17" xfId="0" applyNumberFormat="1" applyFont="1" applyFill="1" applyBorder="1" applyAlignment="1">
      <alignment horizontal="center"/>
    </xf>
    <xf numFmtId="2" fontId="11" fillId="0" borderId="27" xfId="0" applyNumberFormat="1" applyFont="1" applyFill="1" applyBorder="1" applyAlignment="1">
      <alignment horizontal="center"/>
    </xf>
    <xf numFmtId="2" fontId="11" fillId="0" borderId="30" xfId="0" applyNumberFormat="1" applyFont="1" applyFill="1" applyBorder="1" applyAlignment="1">
      <alignment horizontal="center"/>
    </xf>
    <xf numFmtId="2" fontId="11" fillId="0" borderId="22" xfId="0" applyNumberFormat="1" applyFont="1" applyFill="1" applyBorder="1" applyAlignment="1">
      <alignment horizontal="center"/>
    </xf>
    <xf numFmtId="2" fontId="11" fillId="0" borderId="25" xfId="0" applyNumberFormat="1" applyFont="1" applyFill="1" applyBorder="1" applyAlignment="1">
      <alignment horizontal="center"/>
    </xf>
    <xf numFmtId="2" fontId="11" fillId="0" borderId="19" xfId="0" applyNumberFormat="1" applyFont="1" applyFill="1" applyBorder="1" applyAlignment="1">
      <alignment horizontal="center"/>
    </xf>
    <xf numFmtId="2" fontId="11" fillId="0" borderId="28" xfId="0" applyNumberFormat="1" applyFont="1" applyFill="1" applyBorder="1" applyAlignment="1">
      <alignment horizontal="center"/>
    </xf>
    <xf numFmtId="2" fontId="11" fillId="0" borderId="31" xfId="0" applyNumberFormat="1" applyFont="1" applyFill="1" applyBorder="1" applyAlignment="1">
      <alignment horizontal="center"/>
    </xf>
    <xf numFmtId="167" fontId="11" fillId="0" borderId="36" xfId="0" applyNumberFormat="1" applyFont="1" applyBorder="1" applyAlignment="1">
      <alignment horizontal="right"/>
    </xf>
    <xf numFmtId="167" fontId="11" fillId="0" borderId="37" xfId="0" applyNumberFormat="1" applyFont="1" applyBorder="1" applyAlignment="1">
      <alignment horizontal="right"/>
    </xf>
    <xf numFmtId="167" fontId="11" fillId="0" borderId="38" xfId="0" applyNumberFormat="1" applyFont="1" applyBorder="1" applyAlignment="1">
      <alignment horizontal="right"/>
    </xf>
    <xf numFmtId="167" fontId="11" fillId="0" borderId="39" xfId="0" applyNumberFormat="1" applyFont="1" applyBorder="1" applyAlignment="1">
      <alignment horizontal="right"/>
    </xf>
    <xf numFmtId="167" fontId="11" fillId="0" borderId="40" xfId="0" applyNumberFormat="1" applyFont="1" applyBorder="1" applyAlignment="1">
      <alignment horizontal="right"/>
    </xf>
    <xf numFmtId="167" fontId="11" fillId="0" borderId="41" xfId="0" applyNumberFormat="1" applyFont="1" applyBorder="1" applyAlignment="1">
      <alignment horizontal="right"/>
    </xf>
    <xf numFmtId="3" fontId="12" fillId="0" borderId="34" xfId="0" applyNumberFormat="1" applyFont="1" applyFill="1" applyBorder="1" applyAlignment="1">
      <alignment horizontal="center"/>
    </xf>
    <xf numFmtId="9" fontId="17" fillId="0" borderId="34" xfId="47" applyFont="1" applyFill="1" applyBorder="1" applyAlignment="1">
      <alignment horizontal="center"/>
    </xf>
    <xf numFmtId="3" fontId="0" fillId="24" borderId="42" xfId="0" applyNumberFormat="1" applyFill="1" applyBorder="1" applyAlignment="1">
      <alignment/>
    </xf>
    <xf numFmtId="3" fontId="21" fillId="24" borderId="42" xfId="0" applyNumberFormat="1" applyFont="1" applyFill="1" applyBorder="1" applyAlignment="1">
      <alignment horizontal="center"/>
    </xf>
    <xf numFmtId="3" fontId="9" fillId="24" borderId="0" xfId="0" applyNumberFormat="1" applyFont="1" applyFill="1" applyBorder="1" applyAlignment="1">
      <alignment horizontal="left"/>
    </xf>
    <xf numFmtId="3" fontId="1" fillId="24" borderId="0" xfId="0" applyNumberFormat="1" applyFont="1" applyFill="1" applyBorder="1" applyAlignment="1">
      <alignment horizontal="left"/>
    </xf>
    <xf numFmtId="3" fontId="3" fillId="24" borderId="0" xfId="0" applyNumberFormat="1" applyFont="1" applyFill="1" applyBorder="1" applyAlignment="1">
      <alignment/>
    </xf>
    <xf numFmtId="49" fontId="1" fillId="0" borderId="35" xfId="0" applyNumberFormat="1" applyFont="1" applyFill="1" applyBorder="1" applyAlignment="1">
      <alignment horizontal="center"/>
    </xf>
    <xf numFmtId="3" fontId="1" fillId="24" borderId="33" xfId="0" applyNumberFormat="1" applyFont="1" applyFill="1" applyBorder="1" applyAlignment="1">
      <alignment horizontal="left" indent="8"/>
    </xf>
    <xf numFmtId="167" fontId="11" fillId="0" borderId="26" xfId="0" applyNumberFormat="1" applyFont="1" applyBorder="1" applyAlignment="1">
      <alignment horizontal="right"/>
    </xf>
    <xf numFmtId="3" fontId="9" fillId="24" borderId="0" xfId="0" applyNumberFormat="1" applyFont="1" applyFill="1" applyBorder="1" applyAlignment="1">
      <alignment horizontal="center"/>
    </xf>
    <xf numFmtId="3" fontId="11" fillId="0" borderId="14" xfId="0" applyNumberFormat="1" applyFont="1" applyBorder="1" applyAlignment="1">
      <alignment horizontal="right"/>
    </xf>
    <xf numFmtId="0" fontId="1" fillId="24" borderId="33" xfId="0" applyFont="1" applyFill="1" applyBorder="1" applyAlignment="1">
      <alignment horizontal="left" indent="2"/>
    </xf>
    <xf numFmtId="3" fontId="0" fillId="0" borderId="11" xfId="0" applyNumberFormat="1" applyFont="1" applyFill="1" applyBorder="1" applyAlignment="1">
      <alignment/>
    </xf>
    <xf numFmtId="49" fontId="9" fillId="0" borderId="30" xfId="0" applyNumberFormat="1" applyFont="1" applyBorder="1" applyAlignment="1">
      <alignment/>
    </xf>
    <xf numFmtId="173" fontId="9" fillId="0" borderId="0" xfId="0" applyNumberFormat="1" applyFont="1" applyBorder="1" applyAlignment="1">
      <alignment/>
    </xf>
    <xf numFmtId="173" fontId="9" fillId="0" borderId="0" xfId="0" applyNumberFormat="1" applyFont="1" applyBorder="1" applyAlignment="1">
      <alignment horizontal="right"/>
    </xf>
    <xf numFmtId="173" fontId="19" fillId="4" borderId="35" xfId="0" applyNumberFormat="1" applyFont="1" applyFill="1" applyBorder="1" applyAlignment="1">
      <alignment/>
    </xf>
    <xf numFmtId="173" fontId="23" fillId="17" borderId="11" xfId="0" applyNumberFormat="1" applyFont="1" applyFill="1" applyBorder="1" applyAlignment="1">
      <alignment/>
    </xf>
    <xf numFmtId="173" fontId="9" fillId="0" borderId="0" xfId="0" applyNumberFormat="1" applyFont="1" applyFill="1" applyBorder="1" applyAlignment="1">
      <alignment horizontal="right"/>
    </xf>
    <xf numFmtId="173" fontId="19" fillId="24" borderId="42" xfId="0" applyNumberFormat="1" applyFont="1" applyFill="1" applyBorder="1" applyAlignment="1">
      <alignment/>
    </xf>
    <xf numFmtId="173" fontId="9" fillId="24" borderId="0" xfId="0" applyNumberFormat="1" applyFont="1" applyFill="1" applyBorder="1" applyAlignment="1">
      <alignment horizontal="right"/>
    </xf>
    <xf numFmtId="173" fontId="11" fillId="0" borderId="43" xfId="0" applyNumberFormat="1" applyFont="1" applyBorder="1" applyAlignment="1">
      <alignment horizontal="right"/>
    </xf>
    <xf numFmtId="173" fontId="11" fillId="0" borderId="44" xfId="0" applyNumberFormat="1" applyFont="1" applyBorder="1" applyAlignment="1">
      <alignment horizontal="right"/>
    </xf>
    <xf numFmtId="173" fontId="11" fillId="0" borderId="45" xfId="0" applyNumberFormat="1" applyFont="1" applyBorder="1" applyAlignment="1">
      <alignment horizontal="right"/>
    </xf>
    <xf numFmtId="169" fontId="18" fillId="0" borderId="33" xfId="0" applyNumberFormat="1" applyFont="1" applyFill="1" applyBorder="1" applyAlignment="1">
      <alignment/>
    </xf>
    <xf numFmtId="169" fontId="19" fillId="4" borderId="34" xfId="0" applyNumberFormat="1" applyFont="1" applyFill="1" applyBorder="1" applyAlignment="1">
      <alignment/>
    </xf>
    <xf numFmtId="169" fontId="15" fillId="0" borderId="17" xfId="0" applyNumberFormat="1" applyFont="1" applyFill="1" applyBorder="1" applyAlignment="1">
      <alignment/>
    </xf>
    <xf numFmtId="169" fontId="11" fillId="4" borderId="17" xfId="0" applyNumberFormat="1" applyFont="1" applyFill="1" applyBorder="1" applyAlignment="1">
      <alignment horizontal="right"/>
    </xf>
    <xf numFmtId="169" fontId="15" fillId="0" borderId="21" xfId="0" applyNumberFormat="1" applyFont="1" applyFill="1" applyBorder="1" applyAlignment="1">
      <alignment/>
    </xf>
    <xf numFmtId="169" fontId="11" fillId="4" borderId="21" xfId="0" applyNumberFormat="1" applyFont="1" applyFill="1" applyBorder="1" applyAlignment="1">
      <alignment horizontal="right"/>
    </xf>
    <xf numFmtId="169" fontId="11" fillId="4" borderId="30" xfId="0" applyNumberFormat="1" applyFont="1" applyFill="1" applyBorder="1" applyAlignment="1">
      <alignment horizontal="right"/>
    </xf>
    <xf numFmtId="169" fontId="15" fillId="0" borderId="24" xfId="0" applyNumberFormat="1" applyFont="1" applyFill="1" applyBorder="1" applyAlignment="1">
      <alignment/>
    </xf>
    <xf numFmtId="169" fontId="11" fillId="4" borderId="24" xfId="0" applyNumberFormat="1" applyFont="1" applyFill="1" applyBorder="1" applyAlignment="1">
      <alignment horizontal="right"/>
    </xf>
    <xf numFmtId="169" fontId="15" fillId="0" borderId="27" xfId="0" applyNumberFormat="1" applyFont="1" applyFill="1" applyBorder="1" applyAlignment="1">
      <alignment/>
    </xf>
    <xf numFmtId="169" fontId="11" fillId="4" borderId="27" xfId="0" applyNumberFormat="1" applyFont="1" applyFill="1" applyBorder="1" applyAlignment="1">
      <alignment horizontal="right"/>
    </xf>
    <xf numFmtId="169" fontId="15" fillId="0" borderId="30" xfId="0" applyNumberFormat="1" applyFont="1" applyFill="1" applyBorder="1" applyAlignment="1">
      <alignment/>
    </xf>
    <xf numFmtId="169" fontId="11" fillId="4" borderId="18" xfId="0" applyNumberFormat="1" applyFont="1" applyFill="1" applyBorder="1" applyAlignment="1">
      <alignment horizontal="right"/>
    </xf>
    <xf numFmtId="169" fontId="15" fillId="0" borderId="16" xfId="0" applyNumberFormat="1" applyFont="1" applyFill="1" applyBorder="1" applyAlignment="1">
      <alignment/>
    </xf>
    <xf numFmtId="169" fontId="11" fillId="4" borderId="46" xfId="0" applyNumberFormat="1" applyFont="1" applyFill="1" applyBorder="1" applyAlignment="1">
      <alignment horizontal="right"/>
    </xf>
    <xf numFmtId="169" fontId="15" fillId="0" borderId="20" xfId="0" applyNumberFormat="1" applyFont="1" applyFill="1" applyBorder="1" applyAlignment="1">
      <alignment/>
    </xf>
    <xf numFmtId="169" fontId="11" fillId="4" borderId="47" xfId="0" applyNumberFormat="1" applyFont="1" applyFill="1" applyBorder="1" applyAlignment="1">
      <alignment horizontal="right"/>
    </xf>
    <xf numFmtId="169" fontId="15" fillId="0" borderId="23" xfId="0" applyNumberFormat="1" applyFont="1" applyFill="1" applyBorder="1" applyAlignment="1">
      <alignment/>
    </xf>
    <xf numFmtId="169" fontId="11" fillId="4" borderId="48" xfId="0" applyNumberFormat="1" applyFont="1" applyFill="1" applyBorder="1" applyAlignment="1">
      <alignment horizontal="right"/>
    </xf>
    <xf numFmtId="169" fontId="15" fillId="0" borderId="26" xfId="0" applyNumberFormat="1" applyFont="1" applyFill="1" applyBorder="1" applyAlignment="1">
      <alignment/>
    </xf>
    <xf numFmtId="169" fontId="11" fillId="4" borderId="49" xfId="0" applyNumberFormat="1" applyFont="1" applyFill="1" applyBorder="1" applyAlignment="1">
      <alignment horizontal="right"/>
    </xf>
    <xf numFmtId="169" fontId="15" fillId="0" borderId="29" xfId="0" applyNumberFormat="1" applyFont="1" applyFill="1" applyBorder="1" applyAlignment="1">
      <alignment/>
    </xf>
    <xf numFmtId="169" fontId="11" fillId="4" borderId="28" xfId="0" applyNumberFormat="1" applyFont="1" applyFill="1" applyBorder="1" applyAlignment="1">
      <alignment/>
    </xf>
    <xf numFmtId="169" fontId="11" fillId="4" borderId="46" xfId="0" applyNumberFormat="1" applyFont="1" applyFill="1" applyBorder="1" applyAlignment="1">
      <alignment/>
    </xf>
    <xf numFmtId="169" fontId="11" fillId="4" borderId="49" xfId="0" applyNumberFormat="1" applyFont="1" applyFill="1" applyBorder="1" applyAlignment="1">
      <alignment/>
    </xf>
    <xf numFmtId="169" fontId="11" fillId="4" borderId="47" xfId="0" applyNumberFormat="1" applyFont="1" applyFill="1" applyBorder="1" applyAlignment="1">
      <alignment/>
    </xf>
    <xf numFmtId="169" fontId="11" fillId="4" borderId="18" xfId="0" applyNumberFormat="1" applyFont="1" applyFill="1" applyBorder="1" applyAlignment="1">
      <alignment/>
    </xf>
    <xf numFmtId="169" fontId="11" fillId="4" borderId="48" xfId="0" applyNumberFormat="1" applyFont="1" applyFill="1" applyBorder="1" applyAlignment="1">
      <alignment/>
    </xf>
    <xf numFmtId="169" fontId="11" fillId="17" borderId="43" xfId="0" applyNumberFormat="1" applyFont="1" applyFill="1" applyBorder="1" applyAlignment="1">
      <alignment horizontal="right"/>
    </xf>
    <xf numFmtId="169" fontId="11" fillId="17" borderId="44" xfId="0" applyNumberFormat="1" applyFont="1" applyFill="1" applyBorder="1" applyAlignment="1">
      <alignment horizontal="right"/>
    </xf>
    <xf numFmtId="169" fontId="11" fillId="17" borderId="50" xfId="0" applyNumberFormat="1" applyFont="1" applyFill="1" applyBorder="1" applyAlignment="1">
      <alignment horizontal="right"/>
    </xf>
    <xf numFmtId="169" fontId="11" fillId="17" borderId="51" xfId="0" applyNumberFormat="1" applyFont="1" applyFill="1" applyBorder="1" applyAlignment="1">
      <alignment horizontal="right"/>
    </xf>
    <xf numFmtId="169" fontId="11" fillId="17" borderId="45" xfId="0" applyNumberFormat="1" applyFont="1" applyFill="1" applyBorder="1" applyAlignment="1">
      <alignment horizontal="right"/>
    </xf>
    <xf numFmtId="49" fontId="16" fillId="0" borderId="39" xfId="0" applyNumberFormat="1" applyFont="1" applyFill="1" applyBorder="1" applyAlignment="1">
      <alignment horizontal="center"/>
    </xf>
    <xf numFmtId="49" fontId="17" fillId="4" borderId="17" xfId="0" applyNumberFormat="1" applyFont="1" applyFill="1" applyBorder="1" applyAlignment="1">
      <alignment horizontal="center"/>
    </xf>
    <xf numFmtId="49" fontId="16" fillId="0" borderId="17" xfId="0" applyNumberFormat="1" applyFont="1" applyFill="1" applyBorder="1" applyAlignment="1">
      <alignment horizontal="center"/>
    </xf>
    <xf numFmtId="49" fontId="17" fillId="0" borderId="17" xfId="0" applyNumberFormat="1" applyFont="1" applyFill="1" applyBorder="1" applyAlignment="1">
      <alignment horizontal="center"/>
    </xf>
    <xf numFmtId="49" fontId="17" fillId="4" borderId="18" xfId="0" applyNumberFormat="1" applyFont="1" applyFill="1" applyBorder="1" applyAlignment="1">
      <alignment horizontal="center"/>
    </xf>
    <xf numFmtId="49" fontId="17" fillId="0" borderId="14" xfId="0" applyNumberFormat="1" applyFont="1" applyFill="1" applyBorder="1" applyAlignment="1">
      <alignment horizontal="center"/>
    </xf>
    <xf numFmtId="49" fontId="18" fillId="24" borderId="34" xfId="0" applyNumberFormat="1" applyFont="1" applyFill="1" applyBorder="1" applyAlignment="1">
      <alignment horizontal="center"/>
    </xf>
    <xf numFmtId="49" fontId="9" fillId="24" borderId="15" xfId="0" applyNumberFormat="1" applyFont="1" applyFill="1" applyBorder="1" applyAlignment="1">
      <alignment horizontal="right"/>
    </xf>
    <xf numFmtId="49" fontId="8" fillId="0" borderId="30" xfId="0" applyNumberFormat="1" applyFont="1" applyBorder="1" applyAlignment="1">
      <alignment/>
    </xf>
    <xf numFmtId="2" fontId="11" fillId="0" borderId="21" xfId="47" applyNumberFormat="1" applyFont="1" applyFill="1" applyBorder="1" applyAlignment="1">
      <alignment horizontal="center"/>
    </xf>
    <xf numFmtId="2" fontId="11" fillId="0" borderId="22" xfId="47" applyNumberFormat="1" applyFont="1" applyFill="1" applyBorder="1" applyAlignment="1">
      <alignment horizontal="center"/>
    </xf>
    <xf numFmtId="173" fontId="19" fillId="4" borderId="34" xfId="0" applyNumberFormat="1" applyFont="1" applyFill="1" applyBorder="1" applyAlignment="1">
      <alignment/>
    </xf>
    <xf numFmtId="169" fontId="11" fillId="4" borderId="24" xfId="0" applyNumberFormat="1" applyFont="1" applyFill="1" applyBorder="1" applyAlignment="1">
      <alignment/>
    </xf>
    <xf numFmtId="169" fontId="11" fillId="4" borderId="17" xfId="0" applyNumberFormat="1" applyFont="1" applyFill="1" applyBorder="1" applyAlignment="1">
      <alignment/>
    </xf>
    <xf numFmtId="169" fontId="11" fillId="4" borderId="21" xfId="0" applyNumberFormat="1" applyFont="1" applyFill="1" applyBorder="1" applyAlignment="1">
      <alignment/>
    </xf>
    <xf numFmtId="169" fontId="11" fillId="4" borderId="27" xfId="0" applyNumberFormat="1" applyFont="1" applyFill="1" applyBorder="1" applyAlignment="1">
      <alignment/>
    </xf>
    <xf numFmtId="169" fontId="11" fillId="4" borderId="30" xfId="0" applyNumberFormat="1" applyFont="1" applyFill="1" applyBorder="1" applyAlignment="1">
      <alignment/>
    </xf>
    <xf numFmtId="1" fontId="9" fillId="0" borderId="0" xfId="0" applyNumberFormat="1" applyFont="1" applyBorder="1" applyAlignment="1">
      <alignment horizontal="left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ercent" xfId="47"/>
    <cellStyle name="Followed Hyperlink" xfId="48"/>
    <cellStyle name="Poznámka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4">
    <dxf>
      <font>
        <b/>
        <i val="0"/>
        <color indexed="10"/>
      </font>
      <fill>
        <patternFill>
          <bgColor indexed="26"/>
        </patternFill>
      </fill>
    </dxf>
    <dxf>
      <font>
        <color indexed="10"/>
      </font>
    </dxf>
    <dxf>
      <font>
        <color indexed="10"/>
      </font>
      <fill>
        <patternFill>
          <bgColor indexed="26"/>
        </patternFill>
      </fill>
    </dxf>
    <dxf>
      <font>
        <color indexed="10"/>
      </font>
      <fill>
        <patternFill>
          <bgColor indexed="2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3"/>
  <sheetViews>
    <sheetView tabSelected="1" zoomScalePageLayoutView="0" workbookViewId="0" topLeftCell="A1">
      <selection activeCell="A1" sqref="A1"/>
    </sheetView>
  </sheetViews>
  <sheetFormatPr defaultColWidth="9.125" defaultRowHeight="12.75"/>
  <cols>
    <col min="1" max="1" width="3.125" style="75" customWidth="1"/>
    <col min="2" max="2" width="42.25390625" style="8" customWidth="1"/>
    <col min="3" max="6" width="9.625" style="8" customWidth="1"/>
    <col min="7" max="7" width="6.75390625" style="72" customWidth="1"/>
    <col min="8" max="8" width="7.00390625" style="72" customWidth="1"/>
    <col min="9" max="10" width="10.75390625" style="9" customWidth="1"/>
    <col min="11" max="14" width="13.75390625" style="8" customWidth="1"/>
    <col min="15" max="16384" width="9.125" style="9" customWidth="1"/>
  </cols>
  <sheetData>
    <row r="1" spans="1:10" ht="14.25">
      <c r="A1" s="1" t="s">
        <v>0</v>
      </c>
      <c r="B1" s="2"/>
      <c r="C1" s="2"/>
      <c r="D1" s="2"/>
      <c r="E1" s="3"/>
      <c r="F1" s="4"/>
      <c r="G1" s="5"/>
      <c r="H1" s="6"/>
      <c r="I1" s="7"/>
      <c r="J1" s="7"/>
    </row>
    <row r="2" spans="1:10" ht="15" customHeight="1">
      <c r="A2" s="10" t="s">
        <v>1</v>
      </c>
      <c r="B2" s="2"/>
      <c r="C2" s="2"/>
      <c r="D2" s="2"/>
      <c r="E2" s="11"/>
      <c r="F2" s="12"/>
      <c r="G2" s="13"/>
      <c r="H2" s="14"/>
      <c r="I2" s="15"/>
      <c r="J2" s="15"/>
    </row>
    <row r="3" spans="1:10" ht="18" customHeight="1">
      <c r="A3" s="10"/>
      <c r="B3" s="2"/>
      <c r="C3" s="2"/>
      <c r="D3" s="2"/>
      <c r="E3" s="11"/>
      <c r="F3" s="12"/>
      <c r="G3" s="13"/>
      <c r="H3" s="14"/>
      <c r="I3" s="15"/>
      <c r="J3" s="15"/>
    </row>
    <row r="4" spans="1:9" s="20" customFormat="1" ht="15.75" customHeight="1">
      <c r="A4" s="16"/>
      <c r="B4" s="17" t="s">
        <v>225</v>
      </c>
      <c r="C4" s="18"/>
      <c r="D4" s="18"/>
      <c r="E4" s="18"/>
      <c r="F4" s="18"/>
      <c r="G4" s="18"/>
      <c r="H4" s="18"/>
      <c r="I4" s="19"/>
    </row>
    <row r="5" spans="1:9" s="20" customFormat="1" ht="15.75" customHeight="1">
      <c r="A5" s="16"/>
      <c r="B5" s="17" t="s">
        <v>2</v>
      </c>
      <c r="C5" s="18"/>
      <c r="D5" s="18"/>
      <c r="E5" s="18"/>
      <c r="F5" s="18"/>
      <c r="G5" s="18"/>
      <c r="H5" s="18"/>
      <c r="I5" s="19"/>
    </row>
    <row r="6" spans="1:10" ht="18" customHeight="1">
      <c r="A6" s="21"/>
      <c r="B6" s="11"/>
      <c r="C6" s="11"/>
      <c r="D6" s="11"/>
      <c r="E6" s="11"/>
      <c r="F6" s="82" t="s">
        <v>219</v>
      </c>
      <c r="G6" s="9"/>
      <c r="H6" s="14"/>
      <c r="I6" s="15"/>
      <c r="J6" s="15"/>
    </row>
    <row r="7" spans="1:10" ht="6" customHeight="1">
      <c r="A7" s="22"/>
      <c r="B7" s="11"/>
      <c r="C7" s="11"/>
      <c r="D7" s="11"/>
      <c r="E7" s="11"/>
      <c r="F7" s="23"/>
      <c r="G7" s="3"/>
      <c r="H7" s="3"/>
      <c r="I7" s="15"/>
      <c r="J7" s="15"/>
    </row>
    <row r="8" spans="1:8" s="27" customFormat="1" ht="12.75" customHeight="1">
      <c r="A8" s="24" t="s">
        <v>3</v>
      </c>
      <c r="B8" s="83" t="s">
        <v>4</v>
      </c>
      <c r="C8" s="135" t="s">
        <v>226</v>
      </c>
      <c r="D8" s="25"/>
      <c r="E8" s="135" t="s">
        <v>227</v>
      </c>
      <c r="F8" s="25"/>
      <c r="G8" s="95" t="s">
        <v>221</v>
      </c>
      <c r="H8" s="26"/>
    </row>
    <row r="9" spans="1:8" s="27" customFormat="1" ht="12">
      <c r="A9" s="28" t="s">
        <v>5</v>
      </c>
      <c r="B9" s="29"/>
      <c r="C9" s="96" t="s">
        <v>6</v>
      </c>
      <c r="D9" s="97" t="s">
        <v>7</v>
      </c>
      <c r="E9" s="96" t="s">
        <v>6</v>
      </c>
      <c r="F9" s="97" t="s">
        <v>7</v>
      </c>
      <c r="G9" s="96" t="s">
        <v>6</v>
      </c>
      <c r="H9" s="97" t="s">
        <v>7</v>
      </c>
    </row>
    <row r="10" spans="1:8" s="27" customFormat="1" ht="5.25" customHeight="1">
      <c r="A10" s="30"/>
      <c r="B10" s="30"/>
      <c r="C10" s="31"/>
      <c r="D10" s="32"/>
      <c r="E10" s="31"/>
      <c r="F10" s="32"/>
      <c r="G10" s="31"/>
      <c r="H10" s="31"/>
    </row>
    <row r="11" spans="1:14" s="38" customFormat="1" ht="12.75" customHeight="1">
      <c r="A11" s="33"/>
      <c r="B11" s="34" t="s">
        <v>8</v>
      </c>
      <c r="C11" s="148">
        <v>35440.263368999986</v>
      </c>
      <c r="D11" s="192">
        <v>36446.862789</v>
      </c>
      <c r="E11" s="148">
        <v>44248.410245</v>
      </c>
      <c r="F11" s="149">
        <v>44650.62102800001</v>
      </c>
      <c r="G11" s="35">
        <v>124.85350287691317</v>
      </c>
      <c r="H11" s="35">
        <v>122.50881862313807</v>
      </c>
      <c r="I11" s="36"/>
      <c r="J11" s="36"/>
      <c r="K11" s="37"/>
      <c r="L11" s="37"/>
      <c r="M11" s="37"/>
      <c r="N11" s="37"/>
    </row>
    <row r="12" spans="1:14" s="27" customFormat="1" ht="12.75" customHeight="1">
      <c r="A12" s="39"/>
      <c r="B12" s="40" t="s">
        <v>9</v>
      </c>
      <c r="C12" s="138"/>
      <c r="D12" s="139"/>
      <c r="E12" s="138"/>
      <c r="F12" s="139"/>
      <c r="G12" s="41"/>
      <c r="H12" s="42"/>
      <c r="I12" s="36"/>
      <c r="J12" s="36"/>
      <c r="K12" s="43"/>
      <c r="L12" s="44"/>
      <c r="M12" s="44"/>
      <c r="N12" s="44"/>
    </row>
    <row r="13" spans="1:14" s="27" customFormat="1" ht="12.75" customHeight="1">
      <c r="A13" s="45" t="s">
        <v>10</v>
      </c>
      <c r="B13" s="46" t="s">
        <v>11</v>
      </c>
      <c r="C13" s="150">
        <v>46.419258</v>
      </c>
      <c r="D13" s="151">
        <v>99.841711</v>
      </c>
      <c r="E13" s="150">
        <v>60.40459</v>
      </c>
      <c r="F13" s="151">
        <v>128.592404</v>
      </c>
      <c r="G13" s="47">
        <v>130.1282971821738</v>
      </c>
      <c r="H13" s="48">
        <v>128.7962743346816</v>
      </c>
      <c r="I13" s="36"/>
      <c r="J13" s="36"/>
      <c r="K13" s="43"/>
      <c r="L13" s="44"/>
      <c r="M13" s="44"/>
      <c r="N13" s="44"/>
    </row>
    <row r="14" spans="1:14" s="27" customFormat="1" ht="12.75" customHeight="1">
      <c r="A14" s="49" t="s">
        <v>12</v>
      </c>
      <c r="B14" s="50" t="s">
        <v>13</v>
      </c>
      <c r="C14" s="152">
        <v>272.10057</v>
      </c>
      <c r="D14" s="153">
        <v>60.344121</v>
      </c>
      <c r="E14" s="152">
        <v>320.058897</v>
      </c>
      <c r="F14" s="153">
        <v>132.216821</v>
      </c>
      <c r="G14" s="51">
        <v>117.62522107175299</v>
      </c>
      <c r="H14" s="52">
        <v>219.10472604282364</v>
      </c>
      <c r="I14" s="36"/>
      <c r="J14" s="36"/>
      <c r="K14" s="43"/>
      <c r="L14" s="44"/>
      <c r="M14" s="44"/>
      <c r="N14" s="44"/>
    </row>
    <row r="15" spans="1:14" s="27" customFormat="1" ht="12.75" customHeight="1">
      <c r="A15" s="49" t="s">
        <v>14</v>
      </c>
      <c r="B15" s="50" t="s">
        <v>15</v>
      </c>
      <c r="C15" s="152">
        <v>24.079599</v>
      </c>
      <c r="D15" s="153">
        <v>3.147203</v>
      </c>
      <c r="E15" s="152">
        <v>26.260114</v>
      </c>
      <c r="F15" s="153">
        <v>4.371761</v>
      </c>
      <c r="G15" s="51">
        <v>109.05544564924026</v>
      </c>
      <c r="H15" s="52">
        <v>138.90940622514657</v>
      </c>
      <c r="I15" s="36"/>
      <c r="J15" s="36"/>
      <c r="K15" s="43"/>
      <c r="L15" s="44"/>
      <c r="M15" s="44"/>
      <c r="N15" s="44"/>
    </row>
    <row r="16" spans="1:14" s="27" customFormat="1" ht="12.75" customHeight="1">
      <c r="A16" s="49" t="s">
        <v>16</v>
      </c>
      <c r="B16" s="50" t="s">
        <v>17</v>
      </c>
      <c r="C16" s="152">
        <v>192.860188</v>
      </c>
      <c r="D16" s="153">
        <v>183.342063</v>
      </c>
      <c r="E16" s="152">
        <v>280.826537</v>
      </c>
      <c r="F16" s="153">
        <v>241.49596</v>
      </c>
      <c r="G16" s="51">
        <v>145.61146077489045</v>
      </c>
      <c r="H16" s="52">
        <v>131.71879712076765</v>
      </c>
      <c r="I16" s="36"/>
      <c r="J16" s="36"/>
      <c r="K16" s="43"/>
      <c r="L16" s="44"/>
      <c r="M16" s="44"/>
      <c r="N16" s="44"/>
    </row>
    <row r="17" spans="1:14" s="27" customFormat="1" ht="12.75" customHeight="1">
      <c r="A17" s="49" t="s">
        <v>18</v>
      </c>
      <c r="B17" s="50" t="s">
        <v>19</v>
      </c>
      <c r="C17" s="152">
        <v>13.619234</v>
      </c>
      <c r="D17" s="153">
        <v>7.853087</v>
      </c>
      <c r="E17" s="152">
        <v>15.015777</v>
      </c>
      <c r="F17" s="153">
        <v>9.234999</v>
      </c>
      <c r="G17" s="51">
        <v>110.25419638138239</v>
      </c>
      <c r="H17" s="52">
        <v>117.59705450862825</v>
      </c>
      <c r="I17" s="36"/>
      <c r="J17" s="36"/>
      <c r="K17" s="43"/>
      <c r="L17" s="44"/>
      <c r="M17" s="44"/>
      <c r="N17" s="44"/>
    </row>
    <row r="18" spans="1:14" s="27" customFormat="1" ht="12.75" customHeight="1">
      <c r="A18" s="49" t="s">
        <v>20</v>
      </c>
      <c r="B18" s="50" t="s">
        <v>21</v>
      </c>
      <c r="C18" s="152">
        <v>41.085365</v>
      </c>
      <c r="D18" s="153">
        <v>5.978186</v>
      </c>
      <c r="E18" s="152">
        <v>49.181103</v>
      </c>
      <c r="F18" s="153">
        <v>5.567999</v>
      </c>
      <c r="G18" s="51">
        <v>119.70467586207398</v>
      </c>
      <c r="H18" s="52">
        <v>93.13860425219289</v>
      </c>
      <c r="I18" s="36"/>
      <c r="J18" s="36"/>
      <c r="K18" s="43"/>
      <c r="L18" s="44"/>
      <c r="M18" s="44"/>
      <c r="N18" s="44"/>
    </row>
    <row r="19" spans="1:14" s="27" customFormat="1" ht="12.75" customHeight="1">
      <c r="A19" s="49" t="s">
        <v>22</v>
      </c>
      <c r="B19" s="50" t="s">
        <v>23</v>
      </c>
      <c r="C19" s="152">
        <v>143.764054</v>
      </c>
      <c r="D19" s="153">
        <v>43.165489</v>
      </c>
      <c r="E19" s="152">
        <v>175.647597</v>
      </c>
      <c r="F19" s="153">
        <v>52.742335</v>
      </c>
      <c r="G19" s="51">
        <v>122.17768775496552</v>
      </c>
      <c r="H19" s="52">
        <v>122.18634891405955</v>
      </c>
      <c r="I19" s="36"/>
      <c r="J19" s="36"/>
      <c r="K19" s="43"/>
      <c r="L19" s="44"/>
      <c r="M19" s="44"/>
      <c r="N19" s="44"/>
    </row>
    <row r="20" spans="1:14" s="27" customFormat="1" ht="12.75" customHeight="1">
      <c r="A20" s="49" t="s">
        <v>24</v>
      </c>
      <c r="B20" s="50" t="s">
        <v>25</v>
      </c>
      <c r="C20" s="152">
        <v>169.041096</v>
      </c>
      <c r="D20" s="153">
        <v>49.088354</v>
      </c>
      <c r="E20" s="152">
        <v>181.570178</v>
      </c>
      <c r="F20" s="153">
        <v>43.057299</v>
      </c>
      <c r="G20" s="51">
        <v>107.4118556353894</v>
      </c>
      <c r="H20" s="52">
        <v>87.71387812270095</v>
      </c>
      <c r="I20" s="36"/>
      <c r="J20" s="36"/>
      <c r="K20" s="43"/>
      <c r="L20" s="44"/>
      <c r="M20" s="44"/>
      <c r="N20" s="44"/>
    </row>
    <row r="21" spans="1:14" s="27" customFormat="1" ht="12.75" customHeight="1">
      <c r="A21" s="49" t="s">
        <v>26</v>
      </c>
      <c r="B21" s="50" t="s">
        <v>27</v>
      </c>
      <c r="C21" s="152">
        <v>114.473676</v>
      </c>
      <c r="D21" s="153">
        <v>74.103736</v>
      </c>
      <c r="E21" s="152">
        <v>112.913011</v>
      </c>
      <c r="F21" s="154">
        <v>56.900473</v>
      </c>
      <c r="G21" s="51">
        <v>98.63666036198575</v>
      </c>
      <c r="H21" s="52">
        <v>76.78489111534134</v>
      </c>
      <c r="I21" s="36"/>
      <c r="J21" s="36"/>
      <c r="K21" s="43"/>
      <c r="L21" s="44"/>
      <c r="M21" s="44"/>
      <c r="N21" s="44"/>
    </row>
    <row r="22" spans="1:14" s="27" customFormat="1" ht="12.75" customHeight="1">
      <c r="A22" s="53" t="s">
        <v>28</v>
      </c>
      <c r="B22" s="54" t="s">
        <v>29</v>
      </c>
      <c r="C22" s="155">
        <v>72.34299</v>
      </c>
      <c r="D22" s="156">
        <v>219.217764</v>
      </c>
      <c r="E22" s="155">
        <v>96.663033</v>
      </c>
      <c r="F22" s="156">
        <v>184.09802</v>
      </c>
      <c r="G22" s="55">
        <v>133.61769122343438</v>
      </c>
      <c r="H22" s="56">
        <v>83.97951728036055</v>
      </c>
      <c r="I22" s="36"/>
      <c r="J22" s="36"/>
      <c r="K22" s="43"/>
      <c r="L22" s="44"/>
      <c r="M22" s="44"/>
      <c r="N22" s="44"/>
    </row>
    <row r="23" spans="1:14" s="27" customFormat="1" ht="12.75" customHeight="1">
      <c r="A23" s="45" t="s">
        <v>30</v>
      </c>
      <c r="B23" s="57" t="s">
        <v>31</v>
      </c>
      <c r="C23" s="150">
        <v>26.656054</v>
      </c>
      <c r="D23" s="151">
        <v>92.80273</v>
      </c>
      <c r="E23" s="150">
        <v>26.595719</v>
      </c>
      <c r="F23" s="151">
        <v>85.523684</v>
      </c>
      <c r="G23" s="58">
        <v>99.77365366981924</v>
      </c>
      <c r="H23" s="48">
        <v>92.1564311739536</v>
      </c>
      <c r="I23" s="36"/>
      <c r="J23" s="36"/>
      <c r="K23" s="43"/>
      <c r="L23" s="44"/>
      <c r="M23" s="44"/>
      <c r="N23" s="44"/>
    </row>
    <row r="24" spans="1:14" s="27" customFormat="1" ht="12.75" customHeight="1">
      <c r="A24" s="49" t="s">
        <v>32</v>
      </c>
      <c r="B24" s="50" t="s">
        <v>33</v>
      </c>
      <c r="C24" s="152">
        <v>46.700619</v>
      </c>
      <c r="D24" s="153">
        <v>146.992461</v>
      </c>
      <c r="E24" s="152">
        <v>65.776538</v>
      </c>
      <c r="F24" s="153">
        <v>212.214876</v>
      </c>
      <c r="G24" s="51">
        <v>140.84725086834501</v>
      </c>
      <c r="H24" s="52">
        <v>144.3712654079586</v>
      </c>
      <c r="I24" s="36"/>
      <c r="J24" s="36"/>
      <c r="K24" s="43"/>
      <c r="L24" s="44"/>
      <c r="M24" s="44"/>
      <c r="N24" s="44"/>
    </row>
    <row r="25" spans="1:14" s="27" customFormat="1" ht="12.75" customHeight="1">
      <c r="A25" s="49" t="s">
        <v>34</v>
      </c>
      <c r="B25" s="59" t="s">
        <v>35</v>
      </c>
      <c r="C25" s="152">
        <v>5.318569</v>
      </c>
      <c r="D25" s="153">
        <v>0.598358</v>
      </c>
      <c r="E25" s="152">
        <v>6.359132</v>
      </c>
      <c r="F25" s="153">
        <v>0.28456</v>
      </c>
      <c r="G25" s="51">
        <v>119.5647175020198</v>
      </c>
      <c r="H25" s="52">
        <v>47.55681381380378</v>
      </c>
      <c r="I25" s="36"/>
      <c r="J25" s="36"/>
      <c r="K25" s="43"/>
      <c r="L25" s="44"/>
      <c r="M25" s="44"/>
      <c r="N25" s="44"/>
    </row>
    <row r="26" spans="1:14" s="27" customFormat="1" ht="12.75" customHeight="1">
      <c r="A26" s="49" t="s">
        <v>36</v>
      </c>
      <c r="B26" s="59" t="s">
        <v>37</v>
      </c>
      <c r="C26" s="152">
        <v>1.847605</v>
      </c>
      <c r="D26" s="153">
        <v>0.378633</v>
      </c>
      <c r="E26" s="152">
        <v>0.706081</v>
      </c>
      <c r="F26" s="153">
        <v>0.512146</v>
      </c>
      <c r="G26" s="51">
        <v>38.21601478671036</v>
      </c>
      <c r="H26" s="52">
        <v>135.26184986517288</v>
      </c>
      <c r="I26" s="36"/>
      <c r="J26" s="36"/>
      <c r="K26" s="43"/>
      <c r="L26" s="44"/>
      <c r="M26" s="44"/>
      <c r="N26" s="44"/>
    </row>
    <row r="27" spans="1:14" s="27" customFormat="1" ht="12.75" customHeight="1">
      <c r="A27" s="49" t="s">
        <v>38</v>
      </c>
      <c r="B27" s="59" t="s">
        <v>39</v>
      </c>
      <c r="C27" s="152">
        <v>145.305033</v>
      </c>
      <c r="D27" s="153">
        <v>91.23898</v>
      </c>
      <c r="E27" s="152">
        <v>157.877314</v>
      </c>
      <c r="F27" s="153">
        <v>66.997655</v>
      </c>
      <c r="G27" s="51">
        <v>108.65233690838501</v>
      </c>
      <c r="H27" s="52">
        <v>73.43095571651503</v>
      </c>
      <c r="I27" s="36"/>
      <c r="J27" s="36"/>
      <c r="K27" s="43"/>
      <c r="L27" s="44"/>
      <c r="M27" s="44"/>
      <c r="N27" s="44"/>
    </row>
    <row r="28" spans="1:14" s="27" customFormat="1" ht="12.75" customHeight="1">
      <c r="A28" s="49" t="s">
        <v>40</v>
      </c>
      <c r="B28" s="59" t="s">
        <v>41</v>
      </c>
      <c r="C28" s="152">
        <v>105.278769</v>
      </c>
      <c r="D28" s="153">
        <v>33.453699</v>
      </c>
      <c r="E28" s="152">
        <v>111.317074</v>
      </c>
      <c r="F28" s="153">
        <v>37.071498</v>
      </c>
      <c r="G28" s="51">
        <v>105.73553913800038</v>
      </c>
      <c r="H28" s="52">
        <v>110.81434671843013</v>
      </c>
      <c r="I28" s="36"/>
      <c r="J28" s="36"/>
      <c r="K28" s="43"/>
      <c r="L28" s="44"/>
      <c r="M28" s="44"/>
      <c r="N28" s="44"/>
    </row>
    <row r="29" spans="1:14" s="27" customFormat="1" ht="12.75" customHeight="1">
      <c r="A29" s="49" t="s">
        <v>42</v>
      </c>
      <c r="B29" s="59" t="s">
        <v>43</v>
      </c>
      <c r="C29" s="152">
        <v>157.194739</v>
      </c>
      <c r="D29" s="153">
        <v>168.119181</v>
      </c>
      <c r="E29" s="152">
        <v>181.983295</v>
      </c>
      <c r="F29" s="153">
        <v>221.833308</v>
      </c>
      <c r="G29" s="51">
        <v>115.7693292776166</v>
      </c>
      <c r="H29" s="52">
        <v>131.95002894999828</v>
      </c>
      <c r="I29" s="36"/>
      <c r="J29" s="36"/>
      <c r="K29" s="43"/>
      <c r="L29" s="44"/>
      <c r="M29" s="44"/>
      <c r="N29" s="44"/>
    </row>
    <row r="30" spans="1:14" s="27" customFormat="1" ht="12.75" customHeight="1">
      <c r="A30" s="49" t="s">
        <v>44</v>
      </c>
      <c r="B30" s="59" t="s">
        <v>45</v>
      </c>
      <c r="C30" s="152">
        <v>110.834945</v>
      </c>
      <c r="D30" s="153">
        <v>125.013428</v>
      </c>
      <c r="E30" s="152">
        <v>114.852143</v>
      </c>
      <c r="F30" s="153">
        <v>145.770782</v>
      </c>
      <c r="G30" s="51">
        <v>103.62448684392815</v>
      </c>
      <c r="H30" s="52">
        <v>116.60409952121302</v>
      </c>
      <c r="I30" s="36"/>
      <c r="J30" s="36"/>
      <c r="K30" s="43"/>
      <c r="L30" s="44"/>
      <c r="M30" s="44"/>
      <c r="N30" s="44"/>
    </row>
    <row r="31" spans="1:14" s="27" customFormat="1" ht="12.75" customHeight="1">
      <c r="A31" s="49" t="s">
        <v>46</v>
      </c>
      <c r="B31" s="59" t="s">
        <v>47</v>
      </c>
      <c r="C31" s="152">
        <v>156.644315</v>
      </c>
      <c r="D31" s="153">
        <v>70.41059</v>
      </c>
      <c r="E31" s="152">
        <v>193.544919</v>
      </c>
      <c r="F31" s="153">
        <v>86.004281</v>
      </c>
      <c r="G31" s="51">
        <v>123.55693789461813</v>
      </c>
      <c r="H31" s="52">
        <v>122.14679780413715</v>
      </c>
      <c r="I31" s="36"/>
      <c r="J31" s="36"/>
      <c r="K31" s="43"/>
      <c r="L31" s="44"/>
      <c r="M31" s="44"/>
      <c r="N31" s="44"/>
    </row>
    <row r="32" spans="1:14" s="27" customFormat="1" ht="12.75" customHeight="1">
      <c r="A32" s="60" t="s">
        <v>48</v>
      </c>
      <c r="B32" s="61" t="s">
        <v>49</v>
      </c>
      <c r="C32" s="157">
        <v>99.304035</v>
      </c>
      <c r="D32" s="158">
        <v>31.621508</v>
      </c>
      <c r="E32" s="157">
        <v>109.226363</v>
      </c>
      <c r="F32" s="158">
        <v>33.655402</v>
      </c>
      <c r="G32" s="62">
        <v>109.99186790345428</v>
      </c>
      <c r="H32" s="63">
        <v>106.43199558983716</v>
      </c>
      <c r="I32" s="36"/>
      <c r="J32" s="36"/>
      <c r="K32" s="43"/>
      <c r="L32" s="44"/>
      <c r="M32" s="44"/>
      <c r="N32" s="44"/>
    </row>
    <row r="33" spans="1:14" s="27" customFormat="1" ht="12.75" customHeight="1">
      <c r="A33" s="64" t="s">
        <v>50</v>
      </c>
      <c r="B33" s="65" t="s">
        <v>51</v>
      </c>
      <c r="C33" s="159">
        <v>184.785267</v>
      </c>
      <c r="D33" s="154">
        <v>110.43091</v>
      </c>
      <c r="E33" s="159">
        <v>181.247066</v>
      </c>
      <c r="F33" s="154">
        <v>108.864014</v>
      </c>
      <c r="G33" s="66">
        <v>98.08523641660241</v>
      </c>
      <c r="H33" s="67">
        <v>98.58110740914839</v>
      </c>
      <c r="I33" s="36"/>
      <c r="J33" s="36"/>
      <c r="K33" s="43"/>
      <c r="L33" s="44"/>
      <c r="M33" s="44"/>
      <c r="N33" s="44"/>
    </row>
    <row r="34" spans="1:14" s="27" customFormat="1" ht="12.75" customHeight="1">
      <c r="A34" s="49" t="s">
        <v>52</v>
      </c>
      <c r="B34" s="59" t="s">
        <v>53</v>
      </c>
      <c r="C34" s="152">
        <v>259.3843</v>
      </c>
      <c r="D34" s="153">
        <v>117.439845</v>
      </c>
      <c r="E34" s="152">
        <v>253.333466</v>
      </c>
      <c r="F34" s="153">
        <v>114.676111</v>
      </c>
      <c r="G34" s="51">
        <v>97.66723197973046</v>
      </c>
      <c r="H34" s="52">
        <v>97.64668115834111</v>
      </c>
      <c r="I34" s="36"/>
      <c r="J34" s="36"/>
      <c r="K34" s="43"/>
      <c r="L34" s="44"/>
      <c r="M34" s="44"/>
      <c r="N34" s="44"/>
    </row>
    <row r="35" spans="1:14" s="27" customFormat="1" ht="12.75" customHeight="1">
      <c r="A35" s="49" t="s">
        <v>54</v>
      </c>
      <c r="B35" s="59" t="s">
        <v>55</v>
      </c>
      <c r="C35" s="152">
        <v>102.706203</v>
      </c>
      <c r="D35" s="153">
        <v>40.657784</v>
      </c>
      <c r="E35" s="152">
        <v>116.591407</v>
      </c>
      <c r="F35" s="153">
        <v>38.748344</v>
      </c>
      <c r="G35" s="51">
        <v>113.51934313061889</v>
      </c>
      <c r="H35" s="52">
        <v>95.30362992729758</v>
      </c>
      <c r="I35" s="36"/>
      <c r="J35" s="36"/>
      <c r="K35" s="43"/>
      <c r="L35" s="44"/>
      <c r="M35" s="44"/>
      <c r="N35" s="44"/>
    </row>
    <row r="36" spans="1:14" s="27" customFormat="1" ht="12.75" customHeight="1">
      <c r="A36" s="49" t="s">
        <v>56</v>
      </c>
      <c r="B36" s="59" t="s">
        <v>57</v>
      </c>
      <c r="C36" s="152">
        <v>46.02752</v>
      </c>
      <c r="D36" s="153">
        <v>0.495683</v>
      </c>
      <c r="E36" s="152">
        <v>89.355093</v>
      </c>
      <c r="F36" s="153">
        <v>3.80173</v>
      </c>
      <c r="G36" s="51">
        <v>194.13405936274643</v>
      </c>
      <c r="H36" s="52">
        <v>766.9680017269102</v>
      </c>
      <c r="I36" s="36"/>
      <c r="J36" s="36"/>
      <c r="K36" s="43"/>
      <c r="L36" s="44"/>
      <c r="M36" s="44"/>
      <c r="N36" s="44"/>
    </row>
    <row r="37" spans="1:14" s="27" customFormat="1" ht="12.75" customHeight="1">
      <c r="A37" s="49" t="s">
        <v>58</v>
      </c>
      <c r="B37" s="59" t="s">
        <v>59</v>
      </c>
      <c r="C37" s="152">
        <v>119.993639</v>
      </c>
      <c r="D37" s="153">
        <v>202.939417</v>
      </c>
      <c r="E37" s="152">
        <v>124.029688</v>
      </c>
      <c r="F37" s="153">
        <v>215.455265</v>
      </c>
      <c r="G37" s="51">
        <v>103.3635524629768</v>
      </c>
      <c r="H37" s="52">
        <v>106.16728291872445</v>
      </c>
      <c r="I37" s="36"/>
      <c r="J37" s="36"/>
      <c r="K37" s="43"/>
      <c r="L37" s="44"/>
      <c r="M37" s="44"/>
      <c r="N37" s="44"/>
    </row>
    <row r="38" spans="1:14" s="27" customFormat="1" ht="12.75" customHeight="1">
      <c r="A38" s="49" t="s">
        <v>60</v>
      </c>
      <c r="B38" s="59" t="s">
        <v>61</v>
      </c>
      <c r="C38" s="152">
        <v>215.578862</v>
      </c>
      <c r="D38" s="153">
        <v>20.366891</v>
      </c>
      <c r="E38" s="152">
        <v>531.356782</v>
      </c>
      <c r="F38" s="153">
        <v>47.505079</v>
      </c>
      <c r="G38" s="51">
        <v>246.479073630141</v>
      </c>
      <c r="H38" s="52">
        <v>233.2465912445842</v>
      </c>
      <c r="I38" s="36"/>
      <c r="J38" s="36"/>
      <c r="K38" s="43"/>
      <c r="L38" s="44"/>
      <c r="M38" s="44"/>
      <c r="N38" s="44"/>
    </row>
    <row r="39" spans="1:14" s="27" customFormat="1" ht="12.75" customHeight="1">
      <c r="A39" s="49" t="s">
        <v>62</v>
      </c>
      <c r="B39" s="59" t="s">
        <v>63</v>
      </c>
      <c r="C39" s="152">
        <v>4149.515806</v>
      </c>
      <c r="D39" s="153">
        <v>1648.463819</v>
      </c>
      <c r="E39" s="152">
        <v>5575.988544</v>
      </c>
      <c r="F39" s="153">
        <v>2164.394373</v>
      </c>
      <c r="G39" s="51">
        <v>134.37684791891596</v>
      </c>
      <c r="H39" s="52">
        <v>131.29765713104803</v>
      </c>
      <c r="I39" s="36"/>
      <c r="J39" s="36"/>
      <c r="K39" s="43"/>
      <c r="L39" s="44"/>
      <c r="M39" s="44"/>
      <c r="N39" s="44"/>
    </row>
    <row r="40" spans="1:14" s="27" customFormat="1" ht="12.75" customHeight="1">
      <c r="A40" s="49" t="s">
        <v>64</v>
      </c>
      <c r="B40" s="59" t="s">
        <v>65</v>
      </c>
      <c r="C40" s="152">
        <v>172.749205</v>
      </c>
      <c r="D40" s="153">
        <v>82.037674</v>
      </c>
      <c r="E40" s="152">
        <v>246.105807</v>
      </c>
      <c r="F40" s="153">
        <v>85.616043</v>
      </c>
      <c r="G40" s="51">
        <v>142.46421973403582</v>
      </c>
      <c r="H40" s="52">
        <v>104.3618606251562</v>
      </c>
      <c r="I40" s="36"/>
      <c r="J40" s="36"/>
      <c r="K40" s="43"/>
      <c r="L40" s="44"/>
      <c r="M40" s="44"/>
      <c r="N40" s="44"/>
    </row>
    <row r="41" spans="1:14" s="27" customFormat="1" ht="12.75" customHeight="1">
      <c r="A41" s="49" t="s">
        <v>66</v>
      </c>
      <c r="B41" s="59" t="s">
        <v>67</v>
      </c>
      <c r="C41" s="152">
        <v>225.009631</v>
      </c>
      <c r="D41" s="153">
        <v>238.437249</v>
      </c>
      <c r="E41" s="152">
        <v>296.905631</v>
      </c>
      <c r="F41" s="153">
        <v>289.244656</v>
      </c>
      <c r="G41" s="51">
        <v>131.95241007261595</v>
      </c>
      <c r="H41" s="52">
        <v>121.30850243117845</v>
      </c>
      <c r="I41" s="36"/>
      <c r="J41" s="36"/>
      <c r="K41" s="43"/>
      <c r="L41" s="44"/>
      <c r="M41" s="44"/>
      <c r="N41" s="44"/>
    </row>
    <row r="42" spans="1:14" s="27" customFormat="1" ht="12.75" customHeight="1">
      <c r="A42" s="53" t="s">
        <v>68</v>
      </c>
      <c r="B42" s="68" t="s">
        <v>69</v>
      </c>
      <c r="C42" s="155">
        <v>1224.287196</v>
      </c>
      <c r="D42" s="156">
        <v>236.56907</v>
      </c>
      <c r="E42" s="155">
        <v>1227.465457</v>
      </c>
      <c r="F42" s="156">
        <v>310.043825</v>
      </c>
      <c r="G42" s="55">
        <v>100.25960093435462</v>
      </c>
      <c r="H42" s="56">
        <v>131.05847903109228</v>
      </c>
      <c r="I42" s="36"/>
      <c r="J42" s="36"/>
      <c r="K42" s="43"/>
      <c r="L42" s="44"/>
      <c r="M42" s="44"/>
      <c r="N42" s="44"/>
    </row>
    <row r="43" spans="1:14" s="27" customFormat="1" ht="12.75" customHeight="1">
      <c r="A43" s="45" t="s">
        <v>70</v>
      </c>
      <c r="B43" s="69" t="s">
        <v>71</v>
      </c>
      <c r="C43" s="150">
        <v>52.36931</v>
      </c>
      <c r="D43" s="151">
        <v>96.603629</v>
      </c>
      <c r="E43" s="150">
        <v>79.617222</v>
      </c>
      <c r="F43" s="151">
        <v>121.906301</v>
      </c>
      <c r="G43" s="58">
        <v>152.0303055358186</v>
      </c>
      <c r="H43" s="48">
        <v>126.1922582639209</v>
      </c>
      <c r="I43" s="36"/>
      <c r="J43" s="36"/>
      <c r="K43" s="43"/>
      <c r="L43" s="44"/>
      <c r="M43" s="44"/>
      <c r="N43" s="44"/>
    </row>
    <row r="44" spans="1:14" s="27" customFormat="1" ht="12.75" customHeight="1">
      <c r="A44" s="49" t="s">
        <v>72</v>
      </c>
      <c r="B44" s="59" t="s">
        <v>73</v>
      </c>
      <c r="C44" s="152">
        <v>247.370981</v>
      </c>
      <c r="D44" s="153">
        <v>75.545976</v>
      </c>
      <c r="E44" s="152">
        <v>284.692975</v>
      </c>
      <c r="F44" s="153">
        <v>84.029119</v>
      </c>
      <c r="G44" s="51">
        <v>115.08745845981021</v>
      </c>
      <c r="H44" s="52">
        <v>111.22911298412505</v>
      </c>
      <c r="I44" s="36"/>
      <c r="J44" s="36"/>
      <c r="K44" s="43"/>
      <c r="L44" s="44"/>
      <c r="M44" s="44"/>
      <c r="N44" s="44"/>
    </row>
    <row r="45" spans="1:14" s="27" customFormat="1" ht="12.75" customHeight="1">
      <c r="A45" s="49" t="s">
        <v>74</v>
      </c>
      <c r="B45" s="59" t="s">
        <v>75</v>
      </c>
      <c r="C45" s="152">
        <v>179.063539</v>
      </c>
      <c r="D45" s="153">
        <v>95.256647</v>
      </c>
      <c r="E45" s="152">
        <v>192.756725</v>
      </c>
      <c r="F45" s="153">
        <v>160.81993</v>
      </c>
      <c r="G45" s="51">
        <v>107.6471101132431</v>
      </c>
      <c r="H45" s="52">
        <v>168.82803989521068</v>
      </c>
      <c r="I45" s="36"/>
      <c r="J45" s="36"/>
      <c r="K45" s="43"/>
      <c r="L45" s="44"/>
      <c r="M45" s="44"/>
      <c r="N45" s="44"/>
    </row>
    <row r="46" spans="1:14" s="27" customFormat="1" ht="12.75" customHeight="1">
      <c r="A46" s="49" t="s">
        <v>76</v>
      </c>
      <c r="B46" s="59" t="s">
        <v>77</v>
      </c>
      <c r="C46" s="152">
        <v>141.163872</v>
      </c>
      <c r="D46" s="153">
        <v>51.94387</v>
      </c>
      <c r="E46" s="152">
        <v>152.122633</v>
      </c>
      <c r="F46" s="153">
        <v>58.618931</v>
      </c>
      <c r="G46" s="51">
        <v>107.76314849170474</v>
      </c>
      <c r="H46" s="52">
        <v>112.85052692454376</v>
      </c>
      <c r="I46" s="36"/>
      <c r="J46" s="36"/>
      <c r="K46" s="43"/>
      <c r="L46" s="44"/>
      <c r="M46" s="44"/>
      <c r="N46" s="44"/>
    </row>
    <row r="47" spans="1:14" s="27" customFormat="1" ht="12.75" customHeight="1">
      <c r="A47" s="49" t="s">
        <v>78</v>
      </c>
      <c r="B47" s="59" t="s">
        <v>79</v>
      </c>
      <c r="C47" s="152">
        <v>44.735739</v>
      </c>
      <c r="D47" s="153">
        <v>26.572984</v>
      </c>
      <c r="E47" s="152">
        <v>51.203754</v>
      </c>
      <c r="F47" s="153">
        <v>27.313</v>
      </c>
      <c r="G47" s="51">
        <v>114.4582723893306</v>
      </c>
      <c r="H47" s="52">
        <v>102.7848434334661</v>
      </c>
      <c r="I47" s="36"/>
      <c r="J47" s="36"/>
      <c r="K47" s="43"/>
      <c r="L47" s="44"/>
      <c r="M47" s="44"/>
      <c r="N47" s="44"/>
    </row>
    <row r="48" spans="1:14" s="27" customFormat="1" ht="12.75" customHeight="1">
      <c r="A48" s="49" t="s">
        <v>80</v>
      </c>
      <c r="B48" s="59" t="s">
        <v>81</v>
      </c>
      <c r="C48" s="152">
        <v>4.808951</v>
      </c>
      <c r="D48" s="153">
        <v>3.676214</v>
      </c>
      <c r="E48" s="152">
        <v>5.211477</v>
      </c>
      <c r="F48" s="153">
        <v>0.580864</v>
      </c>
      <c r="G48" s="51">
        <v>108.37034937557068</v>
      </c>
      <c r="H48" s="52">
        <v>15.800603555723363</v>
      </c>
      <c r="I48" s="36"/>
      <c r="J48" s="36"/>
      <c r="K48" s="43"/>
      <c r="L48" s="44"/>
      <c r="M48" s="44"/>
      <c r="N48" s="44"/>
    </row>
    <row r="49" spans="1:14" s="27" customFormat="1" ht="12.75" customHeight="1">
      <c r="A49" s="49" t="s">
        <v>82</v>
      </c>
      <c r="B49" s="59" t="s">
        <v>83</v>
      </c>
      <c r="C49" s="152">
        <v>21.510691</v>
      </c>
      <c r="D49" s="153">
        <v>6.532117</v>
      </c>
      <c r="E49" s="152">
        <v>19.254476</v>
      </c>
      <c r="F49" s="153">
        <v>5.995889</v>
      </c>
      <c r="G49" s="51">
        <v>89.5111923647641</v>
      </c>
      <c r="H49" s="52">
        <v>91.79090025484847</v>
      </c>
      <c r="I49" s="36"/>
      <c r="J49" s="36"/>
      <c r="K49" s="43"/>
      <c r="L49" s="44"/>
      <c r="M49" s="44"/>
      <c r="N49" s="44"/>
    </row>
    <row r="50" spans="1:14" s="27" customFormat="1" ht="12.75" customHeight="1">
      <c r="A50" s="49" t="s">
        <v>84</v>
      </c>
      <c r="B50" s="59" t="s">
        <v>85</v>
      </c>
      <c r="C50" s="152">
        <v>335.09229</v>
      </c>
      <c r="D50" s="153">
        <v>117.372257</v>
      </c>
      <c r="E50" s="152">
        <v>309.795667</v>
      </c>
      <c r="F50" s="153">
        <v>141.56629</v>
      </c>
      <c r="G50" s="51">
        <v>92.45084898849805</v>
      </c>
      <c r="H50" s="52">
        <v>120.61307639334227</v>
      </c>
      <c r="I50" s="36"/>
      <c r="J50" s="36"/>
      <c r="K50" s="43"/>
      <c r="L50" s="44"/>
      <c r="M50" s="44"/>
      <c r="N50" s="44"/>
    </row>
    <row r="51" spans="1:14" s="27" customFormat="1" ht="12.75" customHeight="1">
      <c r="A51" s="49" t="s">
        <v>86</v>
      </c>
      <c r="B51" s="59" t="s">
        <v>87</v>
      </c>
      <c r="C51" s="152">
        <v>1516.916505</v>
      </c>
      <c r="D51" s="153">
        <v>1097.950262</v>
      </c>
      <c r="E51" s="152">
        <v>1787.876262</v>
      </c>
      <c r="F51" s="153">
        <v>1415.483712</v>
      </c>
      <c r="G51" s="51">
        <v>117.8625360134769</v>
      </c>
      <c r="H51" s="52">
        <v>128.92056780619447</v>
      </c>
      <c r="I51" s="36"/>
      <c r="J51" s="36"/>
      <c r="K51" s="43"/>
      <c r="L51" s="44"/>
      <c r="M51" s="44"/>
      <c r="N51" s="44"/>
    </row>
    <row r="52" spans="1:14" s="27" customFormat="1" ht="12.75" customHeight="1">
      <c r="A52" s="60" t="s">
        <v>88</v>
      </c>
      <c r="B52" s="61" t="s">
        <v>89</v>
      </c>
      <c r="C52" s="157">
        <v>532.47679</v>
      </c>
      <c r="D52" s="158">
        <v>653.116854</v>
      </c>
      <c r="E52" s="157">
        <v>777.031028</v>
      </c>
      <c r="F52" s="158">
        <v>1009.64502</v>
      </c>
      <c r="G52" s="62">
        <v>145.92768034077125</v>
      </c>
      <c r="H52" s="63">
        <v>154.58872540441286</v>
      </c>
      <c r="I52" s="36"/>
      <c r="J52" s="36"/>
      <c r="K52" s="43"/>
      <c r="L52" s="44"/>
      <c r="M52" s="44"/>
      <c r="N52" s="44"/>
    </row>
    <row r="53" spans="1:14" s="27" customFormat="1" ht="12.75" customHeight="1">
      <c r="A53" s="64" t="s">
        <v>90</v>
      </c>
      <c r="B53" s="65" t="s">
        <v>91</v>
      </c>
      <c r="C53" s="159">
        <v>93.140547</v>
      </c>
      <c r="D53" s="154">
        <v>63.641291</v>
      </c>
      <c r="E53" s="159">
        <v>128.339222</v>
      </c>
      <c r="F53" s="154">
        <v>66.068417</v>
      </c>
      <c r="G53" s="66">
        <v>137.79092579303835</v>
      </c>
      <c r="H53" s="67">
        <v>103.81375984343246</v>
      </c>
      <c r="I53" s="36"/>
      <c r="J53" s="36"/>
      <c r="K53" s="43"/>
      <c r="L53" s="44"/>
      <c r="M53" s="44"/>
      <c r="N53" s="44"/>
    </row>
    <row r="54" spans="1:14" s="27" customFormat="1" ht="12.75" customHeight="1">
      <c r="A54" s="49" t="s">
        <v>92</v>
      </c>
      <c r="B54" s="59" t="s">
        <v>93</v>
      </c>
      <c r="C54" s="152">
        <v>67.199611</v>
      </c>
      <c r="D54" s="153">
        <v>42.6346</v>
      </c>
      <c r="E54" s="152">
        <v>62.139686</v>
      </c>
      <c r="F54" s="153">
        <v>70.22841</v>
      </c>
      <c r="G54" s="51">
        <v>92.47030611531366</v>
      </c>
      <c r="H54" s="52">
        <v>164.72163454095968</v>
      </c>
      <c r="I54" s="36"/>
      <c r="J54" s="36"/>
      <c r="K54" s="43"/>
      <c r="L54" s="44"/>
      <c r="M54" s="44"/>
      <c r="N54" s="44"/>
    </row>
    <row r="55" spans="1:14" s="27" customFormat="1" ht="12.75" customHeight="1">
      <c r="A55" s="49" t="s">
        <v>94</v>
      </c>
      <c r="B55" s="59" t="s">
        <v>95</v>
      </c>
      <c r="C55" s="152">
        <v>1.699424</v>
      </c>
      <c r="D55" s="153">
        <v>0.323519</v>
      </c>
      <c r="E55" s="152">
        <v>1.584395</v>
      </c>
      <c r="F55" s="153">
        <v>0.098042</v>
      </c>
      <c r="G55" s="51">
        <v>93.23129483872182</v>
      </c>
      <c r="H55" s="52">
        <v>30.304866174784173</v>
      </c>
      <c r="I55" s="36"/>
      <c r="J55" s="36"/>
      <c r="K55" s="43"/>
      <c r="L55" s="44"/>
      <c r="M55" s="44"/>
      <c r="N55" s="44"/>
    </row>
    <row r="56" spans="1:14" s="27" customFormat="1" ht="12.75" customHeight="1">
      <c r="A56" s="49" t="s">
        <v>96</v>
      </c>
      <c r="B56" s="59" t="s">
        <v>97</v>
      </c>
      <c r="C56" s="152">
        <v>324.267295</v>
      </c>
      <c r="D56" s="153">
        <v>678.231786</v>
      </c>
      <c r="E56" s="152">
        <v>374.387913</v>
      </c>
      <c r="F56" s="153">
        <v>668.21743</v>
      </c>
      <c r="G56" s="51">
        <v>115.45657510727378</v>
      </c>
      <c r="H56" s="52">
        <v>98.52346112247827</v>
      </c>
      <c r="I56" s="36"/>
      <c r="J56" s="36"/>
      <c r="K56" s="43"/>
      <c r="L56" s="44"/>
      <c r="M56" s="44"/>
      <c r="N56" s="44"/>
    </row>
    <row r="57" spans="1:14" s="27" customFormat="1" ht="12.75" customHeight="1">
      <c r="A57" s="49" t="s">
        <v>98</v>
      </c>
      <c r="B57" s="59" t="s">
        <v>99</v>
      </c>
      <c r="C57" s="152">
        <v>8.410523</v>
      </c>
      <c r="D57" s="153">
        <v>0.249849</v>
      </c>
      <c r="E57" s="152">
        <v>3.377727</v>
      </c>
      <c r="F57" s="153">
        <v>0.258869</v>
      </c>
      <c r="G57" s="51">
        <v>40.16072484434084</v>
      </c>
      <c r="H57" s="52">
        <v>103.61018054905165</v>
      </c>
      <c r="I57" s="36"/>
      <c r="J57" s="36"/>
      <c r="K57" s="43"/>
      <c r="L57" s="44"/>
      <c r="M57" s="44"/>
      <c r="N57" s="44"/>
    </row>
    <row r="58" spans="1:14" s="27" customFormat="1" ht="12.75" customHeight="1">
      <c r="A58" s="49" t="s">
        <v>100</v>
      </c>
      <c r="B58" s="59" t="s">
        <v>101</v>
      </c>
      <c r="C58" s="152">
        <v>2.750653</v>
      </c>
      <c r="D58" s="153">
        <v>0.682098</v>
      </c>
      <c r="E58" s="152">
        <v>3.363318</v>
      </c>
      <c r="F58" s="153">
        <v>1.040489</v>
      </c>
      <c r="G58" s="51">
        <v>122.27343834354971</v>
      </c>
      <c r="H58" s="52">
        <v>152.5424499118895</v>
      </c>
      <c r="I58" s="36"/>
      <c r="J58" s="36"/>
      <c r="K58" s="43"/>
      <c r="L58" s="44"/>
      <c r="M58" s="44"/>
      <c r="N58" s="44"/>
    </row>
    <row r="59" spans="1:14" s="27" customFormat="1" ht="12.75" customHeight="1">
      <c r="A59" s="49" t="s">
        <v>102</v>
      </c>
      <c r="B59" s="59" t="s">
        <v>103</v>
      </c>
      <c r="C59" s="152">
        <v>73.471236</v>
      </c>
      <c r="D59" s="153">
        <v>56.375584</v>
      </c>
      <c r="E59" s="152">
        <v>121.346548</v>
      </c>
      <c r="F59" s="153">
        <v>112.520808</v>
      </c>
      <c r="G59" s="51">
        <v>165.1619798529046</v>
      </c>
      <c r="H59" s="52">
        <v>199.59138339036983</v>
      </c>
      <c r="I59" s="36"/>
      <c r="J59" s="36"/>
      <c r="K59" s="43"/>
      <c r="L59" s="44"/>
      <c r="M59" s="44"/>
      <c r="N59" s="44"/>
    </row>
    <row r="60" spans="1:14" s="27" customFormat="1" ht="12.75" customHeight="1">
      <c r="A60" s="49" t="s">
        <v>104</v>
      </c>
      <c r="B60" s="59" t="s">
        <v>105</v>
      </c>
      <c r="C60" s="152">
        <v>529.723053</v>
      </c>
      <c r="D60" s="153">
        <v>826.856785</v>
      </c>
      <c r="E60" s="152">
        <v>549.906257</v>
      </c>
      <c r="F60" s="153">
        <v>801.993366</v>
      </c>
      <c r="G60" s="51">
        <v>103.81014265580772</v>
      </c>
      <c r="H60" s="52">
        <v>96.99301989763562</v>
      </c>
      <c r="I60" s="36"/>
      <c r="J60" s="36"/>
      <c r="K60" s="43"/>
      <c r="L60" s="44"/>
      <c r="M60" s="44"/>
      <c r="N60" s="44"/>
    </row>
    <row r="61" spans="1:14" s="27" customFormat="1" ht="12.75" customHeight="1">
      <c r="A61" s="49" t="s">
        <v>106</v>
      </c>
      <c r="B61" s="59" t="s">
        <v>107</v>
      </c>
      <c r="C61" s="152">
        <v>103.357954</v>
      </c>
      <c r="D61" s="153">
        <v>158.740101</v>
      </c>
      <c r="E61" s="152">
        <v>108.29799</v>
      </c>
      <c r="F61" s="153">
        <v>168.271976</v>
      </c>
      <c r="G61" s="51">
        <v>104.77954120492747</v>
      </c>
      <c r="H61" s="52">
        <v>106.00470513748759</v>
      </c>
      <c r="I61" s="36"/>
      <c r="J61" s="36"/>
      <c r="K61" s="43"/>
      <c r="L61" s="44"/>
      <c r="M61" s="44"/>
      <c r="N61" s="44"/>
    </row>
    <row r="62" spans="1:14" s="27" customFormat="1" ht="12.75" customHeight="1">
      <c r="A62" s="53" t="s">
        <v>108</v>
      </c>
      <c r="B62" s="68" t="s">
        <v>109</v>
      </c>
      <c r="C62" s="155">
        <v>2.078603</v>
      </c>
      <c r="D62" s="193">
        <v>0.042221</v>
      </c>
      <c r="E62" s="155">
        <v>1.972214</v>
      </c>
      <c r="F62" s="156">
        <v>0.280632</v>
      </c>
      <c r="G62" s="55">
        <v>94.88170660775529</v>
      </c>
      <c r="H62" s="56">
        <v>664.6739774046091</v>
      </c>
      <c r="I62" s="70"/>
      <c r="J62" s="70"/>
      <c r="K62" s="43"/>
      <c r="L62" s="44"/>
      <c r="M62" s="44"/>
      <c r="N62" s="44"/>
    </row>
    <row r="63" spans="1:14" s="27" customFormat="1" ht="12.75" customHeight="1">
      <c r="A63" s="45" t="s">
        <v>110</v>
      </c>
      <c r="B63" s="69" t="s">
        <v>111</v>
      </c>
      <c r="C63" s="150">
        <v>30.307432</v>
      </c>
      <c r="D63" s="194">
        <v>12.260404</v>
      </c>
      <c r="E63" s="150">
        <v>28.725446</v>
      </c>
      <c r="F63" s="151">
        <v>13.693443</v>
      </c>
      <c r="G63" s="58">
        <v>94.78020440662873</v>
      </c>
      <c r="H63" s="48">
        <v>111.68835056332564</v>
      </c>
      <c r="I63" s="70"/>
      <c r="J63" s="70"/>
      <c r="K63" s="43"/>
      <c r="L63" s="44"/>
      <c r="M63" s="44"/>
      <c r="N63" s="44"/>
    </row>
    <row r="64" spans="1:14" s="27" customFormat="1" ht="12.75" customHeight="1">
      <c r="A64" s="49" t="s">
        <v>112</v>
      </c>
      <c r="B64" s="59" t="s">
        <v>113</v>
      </c>
      <c r="C64" s="152">
        <v>96.091147</v>
      </c>
      <c r="D64" s="195">
        <v>21.110589</v>
      </c>
      <c r="E64" s="152">
        <v>92.727064</v>
      </c>
      <c r="F64" s="153">
        <v>31.953573</v>
      </c>
      <c r="G64" s="51">
        <v>96.49907082491168</v>
      </c>
      <c r="H64" s="52">
        <v>151.36277344038103</v>
      </c>
      <c r="I64" s="70"/>
      <c r="J64" s="70"/>
      <c r="K64" s="43"/>
      <c r="L64" s="44"/>
      <c r="M64" s="44"/>
      <c r="N64" s="44"/>
    </row>
    <row r="65" spans="1:14" s="27" customFormat="1" ht="12.75" customHeight="1">
      <c r="A65" s="49" t="s">
        <v>114</v>
      </c>
      <c r="B65" s="59" t="s">
        <v>115</v>
      </c>
      <c r="C65" s="152">
        <v>2.789771</v>
      </c>
      <c r="D65" s="195">
        <v>0.373013</v>
      </c>
      <c r="E65" s="152">
        <v>2.184865</v>
      </c>
      <c r="F65" s="153">
        <v>0.1026</v>
      </c>
      <c r="G65" s="51">
        <v>78.3170016463717</v>
      </c>
      <c r="H65" s="52">
        <v>27.505743767643487</v>
      </c>
      <c r="I65" s="36"/>
      <c r="J65" s="36"/>
      <c r="K65" s="43"/>
      <c r="L65" s="44"/>
      <c r="M65" s="44"/>
      <c r="N65" s="44"/>
    </row>
    <row r="66" spans="1:14" s="27" customFormat="1" ht="12.75" customHeight="1">
      <c r="A66" s="49" t="s">
        <v>116</v>
      </c>
      <c r="B66" s="59" t="s">
        <v>117</v>
      </c>
      <c r="C66" s="152">
        <v>76.882806</v>
      </c>
      <c r="D66" s="195">
        <v>112.818381</v>
      </c>
      <c r="E66" s="152">
        <v>72.688043</v>
      </c>
      <c r="F66" s="153">
        <v>102.802939</v>
      </c>
      <c r="G66" s="51">
        <v>94.54395173870213</v>
      </c>
      <c r="H66" s="52">
        <v>91.12250866283925</v>
      </c>
      <c r="I66" s="36"/>
      <c r="J66" s="36"/>
      <c r="K66" s="43"/>
      <c r="L66" s="44"/>
      <c r="M66" s="44"/>
      <c r="N66" s="44"/>
    </row>
    <row r="67" spans="1:14" s="27" customFormat="1" ht="12.75" customHeight="1">
      <c r="A67" s="49" t="s">
        <v>118</v>
      </c>
      <c r="B67" s="59" t="s">
        <v>119</v>
      </c>
      <c r="C67" s="152">
        <v>112.981983</v>
      </c>
      <c r="D67" s="195">
        <v>41.577757</v>
      </c>
      <c r="E67" s="152">
        <v>147.727148</v>
      </c>
      <c r="F67" s="153">
        <v>34.177597</v>
      </c>
      <c r="G67" s="51">
        <v>130.75283693684153</v>
      </c>
      <c r="H67" s="52">
        <v>82.20163728408917</v>
      </c>
      <c r="I67" s="36"/>
      <c r="J67" s="36"/>
      <c r="K67" s="43"/>
      <c r="L67" s="44"/>
      <c r="M67" s="44"/>
      <c r="N67" s="44"/>
    </row>
    <row r="68" spans="1:14" s="27" customFormat="1" ht="12.75" customHeight="1">
      <c r="A68" s="49" t="s">
        <v>120</v>
      </c>
      <c r="B68" s="59" t="s">
        <v>121</v>
      </c>
      <c r="C68" s="152">
        <v>75.794203</v>
      </c>
      <c r="D68" s="195">
        <v>47.224771</v>
      </c>
      <c r="E68" s="152">
        <v>101.448748</v>
      </c>
      <c r="F68" s="153">
        <v>51.567864</v>
      </c>
      <c r="G68" s="51">
        <v>133.8476347590857</v>
      </c>
      <c r="H68" s="52">
        <v>109.196641737024</v>
      </c>
      <c r="I68" s="36"/>
      <c r="J68" s="36"/>
      <c r="K68" s="43"/>
      <c r="L68" s="44"/>
      <c r="M68" s="44"/>
      <c r="N68" s="44"/>
    </row>
    <row r="69" spans="1:14" s="27" customFormat="1" ht="12.75" customHeight="1">
      <c r="A69" s="49" t="s">
        <v>122</v>
      </c>
      <c r="B69" s="59" t="s">
        <v>123</v>
      </c>
      <c r="C69" s="152">
        <v>34.252817</v>
      </c>
      <c r="D69" s="195">
        <v>6.210258</v>
      </c>
      <c r="E69" s="152">
        <v>32.028167</v>
      </c>
      <c r="F69" s="153">
        <v>6.796578</v>
      </c>
      <c r="G69" s="51">
        <v>93.50520571782462</v>
      </c>
      <c r="H69" s="52">
        <v>109.44115365255358</v>
      </c>
      <c r="I69" s="36"/>
      <c r="J69" s="36"/>
      <c r="K69" s="43"/>
      <c r="L69" s="44"/>
      <c r="M69" s="44"/>
      <c r="N69" s="44"/>
    </row>
    <row r="70" spans="1:14" s="27" customFormat="1" ht="12.75" customHeight="1">
      <c r="A70" s="49" t="s">
        <v>124</v>
      </c>
      <c r="B70" s="59" t="s">
        <v>125</v>
      </c>
      <c r="C70" s="152">
        <v>27.724626</v>
      </c>
      <c r="D70" s="195">
        <v>12.002556</v>
      </c>
      <c r="E70" s="152">
        <v>27.679261</v>
      </c>
      <c r="F70" s="153">
        <v>14.845176</v>
      </c>
      <c r="G70" s="51">
        <v>99.83637290544515</v>
      </c>
      <c r="H70" s="52">
        <v>123.68345542399469</v>
      </c>
      <c r="I70" s="36"/>
      <c r="J70" s="36"/>
      <c r="K70" s="43"/>
      <c r="L70" s="44"/>
      <c r="M70" s="44"/>
      <c r="N70" s="44"/>
    </row>
    <row r="71" spans="1:14" s="27" customFormat="1" ht="12.75" customHeight="1">
      <c r="A71" s="49" t="s">
        <v>126</v>
      </c>
      <c r="B71" s="59" t="s">
        <v>127</v>
      </c>
      <c r="C71" s="152">
        <v>89.124658</v>
      </c>
      <c r="D71" s="195">
        <v>33.274724</v>
      </c>
      <c r="E71" s="152">
        <v>105.774834</v>
      </c>
      <c r="F71" s="153">
        <v>31.249918</v>
      </c>
      <c r="G71" s="51">
        <v>118.68189609210059</v>
      </c>
      <c r="H71" s="52">
        <v>93.91488265988322</v>
      </c>
      <c r="I71" s="36"/>
      <c r="J71" s="36"/>
      <c r="K71" s="43"/>
      <c r="L71" s="44"/>
      <c r="M71" s="44"/>
      <c r="N71" s="44"/>
    </row>
    <row r="72" spans="1:14" s="27" customFormat="1" ht="12.75" customHeight="1">
      <c r="A72" s="60" t="s">
        <v>128</v>
      </c>
      <c r="B72" s="61" t="s">
        <v>129</v>
      </c>
      <c r="C72" s="157">
        <v>32.59299</v>
      </c>
      <c r="D72" s="196">
        <v>43.379781</v>
      </c>
      <c r="E72" s="157">
        <v>23.876763</v>
      </c>
      <c r="F72" s="158">
        <v>41.976067</v>
      </c>
      <c r="G72" s="62">
        <v>73.25735687336449</v>
      </c>
      <c r="H72" s="63">
        <v>96.76412843116935</v>
      </c>
      <c r="I72" s="36"/>
      <c r="J72" s="36"/>
      <c r="K72" s="43"/>
      <c r="L72" s="44"/>
      <c r="M72" s="44"/>
      <c r="N72" s="44"/>
    </row>
    <row r="73" spans="1:14" s="27" customFormat="1" ht="12.75" customHeight="1">
      <c r="A73" s="64" t="s">
        <v>130</v>
      </c>
      <c r="B73" s="65" t="s">
        <v>131</v>
      </c>
      <c r="C73" s="159">
        <v>349.183436</v>
      </c>
      <c r="D73" s="197">
        <v>284.977389</v>
      </c>
      <c r="E73" s="159">
        <v>409.798398</v>
      </c>
      <c r="F73" s="154">
        <v>401.961698</v>
      </c>
      <c r="G73" s="66">
        <v>117.35905995266054</v>
      </c>
      <c r="H73" s="67">
        <v>141.05038277264867</v>
      </c>
      <c r="I73" s="36"/>
      <c r="J73" s="36"/>
      <c r="K73" s="43"/>
      <c r="L73" s="44"/>
      <c r="M73" s="44"/>
      <c r="N73" s="44"/>
    </row>
    <row r="74" spans="1:14" s="27" customFormat="1" ht="12.75" customHeight="1">
      <c r="A74" s="49" t="s">
        <v>132</v>
      </c>
      <c r="B74" s="59" t="s">
        <v>133</v>
      </c>
      <c r="C74" s="152">
        <v>301.855969</v>
      </c>
      <c r="D74" s="195">
        <v>278.6526</v>
      </c>
      <c r="E74" s="152">
        <v>308.375906</v>
      </c>
      <c r="F74" s="153">
        <v>344.857087</v>
      </c>
      <c r="G74" s="51">
        <v>102.15994966791595</v>
      </c>
      <c r="H74" s="52">
        <v>123.75879033606721</v>
      </c>
      <c r="I74" s="36"/>
      <c r="J74" s="36"/>
      <c r="K74" s="43"/>
      <c r="L74" s="44"/>
      <c r="M74" s="44"/>
      <c r="N74" s="44"/>
    </row>
    <row r="75" spans="1:14" s="27" customFormat="1" ht="12.75" customHeight="1">
      <c r="A75" s="49" t="s">
        <v>134</v>
      </c>
      <c r="B75" s="59" t="s">
        <v>135</v>
      </c>
      <c r="C75" s="152">
        <v>87.576937</v>
      </c>
      <c r="D75" s="195">
        <v>59.868089</v>
      </c>
      <c r="E75" s="152">
        <v>93.626673</v>
      </c>
      <c r="F75" s="153">
        <v>86.394101</v>
      </c>
      <c r="G75" s="51">
        <v>106.90791001288386</v>
      </c>
      <c r="H75" s="52">
        <v>144.30743062468557</v>
      </c>
      <c r="I75" s="36"/>
      <c r="J75" s="36"/>
      <c r="K75" s="43"/>
      <c r="L75" s="44"/>
      <c r="M75" s="44"/>
      <c r="N75" s="44"/>
    </row>
    <row r="76" spans="1:14" s="27" customFormat="1" ht="12.75" customHeight="1">
      <c r="A76" s="49" t="s">
        <v>136</v>
      </c>
      <c r="B76" s="59" t="s">
        <v>137</v>
      </c>
      <c r="C76" s="152">
        <v>332.383424</v>
      </c>
      <c r="D76" s="195">
        <v>536.759804</v>
      </c>
      <c r="E76" s="152">
        <v>381.601256</v>
      </c>
      <c r="F76" s="153">
        <v>617.468405</v>
      </c>
      <c r="G76" s="51">
        <v>114.80754708152956</v>
      </c>
      <c r="H76" s="52">
        <v>115.03626024127543</v>
      </c>
      <c r="I76" s="36"/>
      <c r="J76" s="36"/>
      <c r="K76" s="43"/>
      <c r="L76" s="44"/>
      <c r="M76" s="44"/>
      <c r="N76" s="44"/>
    </row>
    <row r="77" spans="1:14" s="27" customFormat="1" ht="12.75" customHeight="1">
      <c r="A77" s="49" t="s">
        <v>138</v>
      </c>
      <c r="B77" s="59" t="s">
        <v>139</v>
      </c>
      <c r="C77" s="152">
        <v>11.809391</v>
      </c>
      <c r="D77" s="195">
        <v>9.072369</v>
      </c>
      <c r="E77" s="152">
        <v>13.626912</v>
      </c>
      <c r="F77" s="153">
        <v>9.64445</v>
      </c>
      <c r="G77" s="51">
        <v>115.39047187107279</v>
      </c>
      <c r="H77" s="52">
        <v>106.30575101167072</v>
      </c>
      <c r="I77" s="36"/>
      <c r="J77" s="36"/>
      <c r="K77" s="43"/>
      <c r="L77" s="44"/>
      <c r="M77" s="44"/>
      <c r="N77" s="44"/>
    </row>
    <row r="78" spans="1:14" s="27" customFormat="1" ht="12.75" customHeight="1">
      <c r="A78" s="49" t="s">
        <v>140</v>
      </c>
      <c r="B78" s="59" t="s">
        <v>141</v>
      </c>
      <c r="C78" s="152">
        <v>4.289739</v>
      </c>
      <c r="D78" s="195">
        <v>4.935463</v>
      </c>
      <c r="E78" s="152">
        <v>4.331089</v>
      </c>
      <c r="F78" s="153">
        <v>6.407013</v>
      </c>
      <c r="G78" s="51">
        <v>100.9639281084467</v>
      </c>
      <c r="H78" s="52">
        <v>129.81584503824666</v>
      </c>
      <c r="I78" s="36"/>
      <c r="J78" s="36"/>
      <c r="K78" s="43"/>
      <c r="L78" s="44"/>
      <c r="M78" s="44"/>
      <c r="N78" s="44"/>
    </row>
    <row r="79" spans="1:14" s="27" customFormat="1" ht="12.75" customHeight="1">
      <c r="A79" s="49" t="s">
        <v>142</v>
      </c>
      <c r="B79" s="59" t="s">
        <v>143</v>
      </c>
      <c r="C79" s="152">
        <v>4.152794</v>
      </c>
      <c r="D79" s="195">
        <v>1.085152</v>
      </c>
      <c r="E79" s="152">
        <v>4.473818</v>
      </c>
      <c r="F79" s="153">
        <v>0.80837</v>
      </c>
      <c r="G79" s="51">
        <v>107.73031361536351</v>
      </c>
      <c r="H79" s="52">
        <v>74.49371148005073</v>
      </c>
      <c r="I79" s="36"/>
      <c r="J79" s="36"/>
      <c r="K79" s="43"/>
      <c r="L79" s="44"/>
      <c r="M79" s="44"/>
      <c r="N79" s="44"/>
    </row>
    <row r="80" spans="1:14" s="27" customFormat="1" ht="12.75" customHeight="1">
      <c r="A80" s="49" t="s">
        <v>144</v>
      </c>
      <c r="B80" s="59" t="s">
        <v>145</v>
      </c>
      <c r="C80" s="152">
        <v>138.332472</v>
      </c>
      <c r="D80" s="195">
        <v>126.870072</v>
      </c>
      <c r="E80" s="152">
        <v>146.60169</v>
      </c>
      <c r="F80" s="153">
        <v>109.616352</v>
      </c>
      <c r="G80" s="51">
        <v>105.97778517252262</v>
      </c>
      <c r="H80" s="52">
        <v>86.4004806429053</v>
      </c>
      <c r="I80" s="36"/>
      <c r="J80" s="36"/>
      <c r="K80" s="43"/>
      <c r="L80" s="44"/>
      <c r="M80" s="44"/>
      <c r="N80" s="44"/>
    </row>
    <row r="81" spans="1:14" s="27" customFormat="1" ht="12.75" customHeight="1">
      <c r="A81" s="49" t="s">
        <v>146</v>
      </c>
      <c r="B81" s="59" t="s">
        <v>147</v>
      </c>
      <c r="C81" s="152">
        <v>124.097138</v>
      </c>
      <c r="D81" s="195">
        <v>41.195189</v>
      </c>
      <c r="E81" s="152">
        <v>135.046193</v>
      </c>
      <c r="F81" s="153">
        <v>54.433221</v>
      </c>
      <c r="G81" s="51">
        <v>108.82297140486831</v>
      </c>
      <c r="H81" s="52">
        <v>132.134898082395</v>
      </c>
      <c r="I81" s="36"/>
      <c r="J81" s="36"/>
      <c r="K81" s="43"/>
      <c r="L81" s="44"/>
      <c r="M81" s="44"/>
      <c r="N81" s="44"/>
    </row>
    <row r="82" spans="1:14" s="27" customFormat="1" ht="12.75" customHeight="1">
      <c r="A82" s="53" t="s">
        <v>148</v>
      </c>
      <c r="B82" s="68" t="s">
        <v>149</v>
      </c>
      <c r="C82" s="155">
        <v>255.467194</v>
      </c>
      <c r="D82" s="193">
        <v>285.196267</v>
      </c>
      <c r="E82" s="155">
        <v>294.18353</v>
      </c>
      <c r="F82" s="156">
        <v>348.574617</v>
      </c>
      <c r="G82" s="55">
        <v>115.1551106792992</v>
      </c>
      <c r="H82" s="56">
        <v>122.22271373559037</v>
      </c>
      <c r="I82" s="36"/>
      <c r="J82" s="36"/>
      <c r="K82" s="43"/>
      <c r="L82" s="44"/>
      <c r="M82" s="44"/>
      <c r="N82" s="44"/>
    </row>
    <row r="83" spans="1:14" s="27" customFormat="1" ht="12.75" customHeight="1">
      <c r="A83" s="45" t="s">
        <v>150</v>
      </c>
      <c r="B83" s="69" t="s">
        <v>151</v>
      </c>
      <c r="C83" s="150">
        <v>119.506132</v>
      </c>
      <c r="D83" s="194">
        <v>145.619786</v>
      </c>
      <c r="E83" s="150">
        <v>208.374429</v>
      </c>
      <c r="F83" s="151">
        <v>214.847347</v>
      </c>
      <c r="G83" s="58">
        <v>174.36295988560656</v>
      </c>
      <c r="H83" s="48">
        <v>147.53994144724263</v>
      </c>
      <c r="I83" s="36"/>
      <c r="J83" s="36"/>
      <c r="K83" s="43"/>
      <c r="L83" s="44"/>
      <c r="M83" s="44"/>
      <c r="N83" s="44"/>
    </row>
    <row r="84" spans="1:14" s="27" customFormat="1" ht="12.75" customHeight="1">
      <c r="A84" s="49" t="s">
        <v>152</v>
      </c>
      <c r="B84" s="59" t="s">
        <v>153</v>
      </c>
      <c r="C84" s="152">
        <v>1033.020389</v>
      </c>
      <c r="D84" s="195">
        <v>1974.276654</v>
      </c>
      <c r="E84" s="152">
        <v>1592.539926</v>
      </c>
      <c r="F84" s="153">
        <v>2888.509112</v>
      </c>
      <c r="G84" s="51">
        <v>154.16345533524606</v>
      </c>
      <c r="H84" s="52">
        <v>146.3072111067976</v>
      </c>
      <c r="I84" s="36"/>
      <c r="J84" s="36"/>
      <c r="K84" s="43"/>
      <c r="L84" s="44"/>
      <c r="M84" s="44"/>
      <c r="N84" s="44"/>
    </row>
    <row r="85" spans="1:14" s="27" customFormat="1" ht="12.75" customHeight="1">
      <c r="A85" s="49" t="s">
        <v>154</v>
      </c>
      <c r="B85" s="59" t="s">
        <v>155</v>
      </c>
      <c r="C85" s="152">
        <v>970.995047</v>
      </c>
      <c r="D85" s="195">
        <v>1016.823174</v>
      </c>
      <c r="E85" s="152">
        <v>1198.476596</v>
      </c>
      <c r="F85" s="153">
        <v>1222.001337</v>
      </c>
      <c r="G85" s="51">
        <v>123.42767346783387</v>
      </c>
      <c r="H85" s="52">
        <v>120.17835236709504</v>
      </c>
      <c r="I85" s="36"/>
      <c r="J85" s="36"/>
      <c r="K85" s="43"/>
      <c r="L85" s="44"/>
      <c r="M85" s="44"/>
      <c r="N85" s="44"/>
    </row>
    <row r="86" spans="1:14" s="27" customFormat="1" ht="12.75" customHeight="1">
      <c r="A86" s="49" t="s">
        <v>156</v>
      </c>
      <c r="B86" s="59" t="s">
        <v>157</v>
      </c>
      <c r="C86" s="152">
        <v>219.271287</v>
      </c>
      <c r="D86" s="195">
        <v>196.149728</v>
      </c>
      <c r="E86" s="152">
        <v>510.06748</v>
      </c>
      <c r="F86" s="153">
        <v>363.210553</v>
      </c>
      <c r="G86" s="51">
        <v>232.61936707654752</v>
      </c>
      <c r="H86" s="52">
        <v>185.17005182897833</v>
      </c>
      <c r="I86" s="36"/>
      <c r="J86" s="36"/>
      <c r="K86" s="43"/>
      <c r="L86" s="44"/>
      <c r="M86" s="44"/>
      <c r="N86" s="44"/>
    </row>
    <row r="87" spans="1:14" s="27" customFormat="1" ht="12.75" customHeight="1">
      <c r="A87" s="49" t="s">
        <v>158</v>
      </c>
      <c r="B87" s="59" t="s">
        <v>159</v>
      </c>
      <c r="C87" s="152">
        <v>3.039753</v>
      </c>
      <c r="D87" s="195">
        <v>11.304791</v>
      </c>
      <c r="E87" s="152">
        <v>16.204211</v>
      </c>
      <c r="F87" s="153">
        <v>12.040482</v>
      </c>
      <c r="G87" s="51">
        <v>533.0765690501827</v>
      </c>
      <c r="H87" s="52">
        <v>106.5077806391998</v>
      </c>
      <c r="I87" s="36"/>
      <c r="J87" s="36"/>
      <c r="K87" s="43"/>
      <c r="L87" s="44"/>
      <c r="M87" s="44"/>
      <c r="N87" s="44"/>
    </row>
    <row r="88" spans="1:14" s="27" customFormat="1" ht="12.75" customHeight="1">
      <c r="A88" s="49" t="s">
        <v>160</v>
      </c>
      <c r="B88" s="59" t="s">
        <v>161</v>
      </c>
      <c r="C88" s="152">
        <v>256.9575</v>
      </c>
      <c r="D88" s="195">
        <v>454.101601</v>
      </c>
      <c r="E88" s="152">
        <v>396.671568</v>
      </c>
      <c r="F88" s="153">
        <v>582.791285</v>
      </c>
      <c r="G88" s="51">
        <v>154.37244213537258</v>
      </c>
      <c r="H88" s="52">
        <v>128.33940327816637</v>
      </c>
      <c r="I88" s="36"/>
      <c r="J88" s="36"/>
      <c r="K88" s="43"/>
      <c r="L88" s="44"/>
      <c r="M88" s="44"/>
      <c r="N88" s="44"/>
    </row>
    <row r="89" spans="1:14" s="27" customFormat="1" ht="12.75" customHeight="1">
      <c r="A89" s="49" t="s">
        <v>162</v>
      </c>
      <c r="B89" s="59" t="s">
        <v>163</v>
      </c>
      <c r="C89" s="152">
        <v>2.836385</v>
      </c>
      <c r="D89" s="195">
        <v>1.931878</v>
      </c>
      <c r="E89" s="152">
        <v>2.651932</v>
      </c>
      <c r="F89" s="153">
        <v>2.260159</v>
      </c>
      <c r="G89" s="51">
        <v>93.49689834066956</v>
      </c>
      <c r="H89" s="52">
        <v>116.99284323337187</v>
      </c>
      <c r="I89" s="36"/>
      <c r="J89" s="36"/>
      <c r="K89" s="43"/>
      <c r="L89" s="44"/>
      <c r="M89" s="44"/>
      <c r="N89" s="44"/>
    </row>
    <row r="90" spans="1:14" s="27" customFormat="1" ht="12.75" customHeight="1">
      <c r="A90" s="49" t="s">
        <v>164</v>
      </c>
      <c r="B90" s="59" t="s">
        <v>165</v>
      </c>
      <c r="C90" s="152">
        <v>46.740154</v>
      </c>
      <c r="D90" s="195">
        <v>39.656352</v>
      </c>
      <c r="E90" s="152">
        <v>77.982768</v>
      </c>
      <c r="F90" s="153">
        <v>50.357247</v>
      </c>
      <c r="G90" s="51">
        <v>166.84319867666676</v>
      </c>
      <c r="H90" s="52">
        <v>126.98406298189002</v>
      </c>
      <c r="I90" s="36"/>
      <c r="J90" s="36"/>
      <c r="K90" s="43"/>
      <c r="L90" s="44"/>
      <c r="M90" s="44"/>
      <c r="N90" s="44"/>
    </row>
    <row r="91" spans="1:14" s="27" customFormat="1" ht="12.75" customHeight="1">
      <c r="A91" s="60" t="s">
        <v>166</v>
      </c>
      <c r="B91" s="61" t="s">
        <v>167</v>
      </c>
      <c r="C91" s="157">
        <v>27.377552</v>
      </c>
      <c r="D91" s="196">
        <v>15.786506</v>
      </c>
      <c r="E91" s="157">
        <v>39.105841</v>
      </c>
      <c r="F91" s="158">
        <v>17.953707</v>
      </c>
      <c r="G91" s="62">
        <v>142.83907122156137</v>
      </c>
      <c r="H91" s="63">
        <v>113.72818659176389</v>
      </c>
      <c r="I91" s="36"/>
      <c r="J91" s="36"/>
      <c r="K91" s="43"/>
      <c r="L91" s="44"/>
      <c r="M91" s="44"/>
      <c r="N91" s="44"/>
    </row>
    <row r="92" spans="1:14" s="27" customFormat="1" ht="12.75" customHeight="1">
      <c r="A92" s="64" t="s">
        <v>168</v>
      </c>
      <c r="B92" s="65" t="s">
        <v>169</v>
      </c>
      <c r="C92" s="159">
        <v>8.396708</v>
      </c>
      <c r="D92" s="197">
        <v>5.17523</v>
      </c>
      <c r="E92" s="159">
        <v>15.569123</v>
      </c>
      <c r="F92" s="154">
        <v>7.934369</v>
      </c>
      <c r="G92" s="66">
        <v>185.41936911465777</v>
      </c>
      <c r="H92" s="67">
        <v>153.3143261265683</v>
      </c>
      <c r="I92" s="36"/>
      <c r="J92" s="36"/>
      <c r="K92" s="43"/>
      <c r="L92" s="44"/>
      <c r="M92" s="44"/>
      <c r="N92" s="44"/>
    </row>
    <row r="93" spans="1:14" s="27" customFormat="1" ht="12.75" customHeight="1">
      <c r="A93" s="49" t="s">
        <v>170</v>
      </c>
      <c r="B93" s="59" t="s">
        <v>171</v>
      </c>
      <c r="C93" s="152">
        <v>139.939982</v>
      </c>
      <c r="D93" s="195">
        <v>63.906778</v>
      </c>
      <c r="E93" s="152">
        <v>169.22569</v>
      </c>
      <c r="F93" s="153">
        <v>64.908955</v>
      </c>
      <c r="G93" s="51">
        <v>120.92733440540246</v>
      </c>
      <c r="H93" s="52">
        <v>101.56818577209448</v>
      </c>
      <c r="I93" s="36"/>
      <c r="J93" s="36"/>
      <c r="K93" s="43"/>
      <c r="L93" s="44"/>
      <c r="M93" s="44"/>
      <c r="N93" s="44"/>
    </row>
    <row r="94" spans="1:14" s="27" customFormat="1" ht="12.75" customHeight="1">
      <c r="A94" s="49" t="s">
        <v>172</v>
      </c>
      <c r="B94" s="59" t="s">
        <v>173</v>
      </c>
      <c r="C94" s="152">
        <v>333.146764</v>
      </c>
      <c r="D94" s="195">
        <v>349.832003</v>
      </c>
      <c r="E94" s="152">
        <v>396.692178</v>
      </c>
      <c r="F94" s="153">
        <v>391.714657</v>
      </c>
      <c r="G94" s="51">
        <v>119.07430023843786</v>
      </c>
      <c r="H94" s="52">
        <v>111.97221913399386</v>
      </c>
      <c r="I94" s="36"/>
      <c r="J94" s="36"/>
      <c r="K94" s="43"/>
      <c r="L94" s="44"/>
      <c r="M94" s="44"/>
      <c r="N94" s="44"/>
    </row>
    <row r="95" spans="1:14" s="27" customFormat="1" ht="12.75" customHeight="1">
      <c r="A95" s="49" t="s">
        <v>174</v>
      </c>
      <c r="B95" s="59" t="s">
        <v>175</v>
      </c>
      <c r="C95" s="152">
        <v>3736.35469</v>
      </c>
      <c r="D95" s="195">
        <v>3451.994266</v>
      </c>
      <c r="E95" s="152">
        <v>4338.12779</v>
      </c>
      <c r="F95" s="153">
        <v>4372.248118</v>
      </c>
      <c r="G95" s="51">
        <v>116.10588795572829</v>
      </c>
      <c r="H95" s="52">
        <v>126.65861473363178</v>
      </c>
      <c r="I95" s="36"/>
      <c r="J95" s="36"/>
      <c r="K95" s="43"/>
      <c r="L95" s="44"/>
      <c r="M95" s="44"/>
      <c r="N95" s="44"/>
    </row>
    <row r="96" spans="1:14" s="27" customFormat="1" ht="12.75" customHeight="1">
      <c r="A96" s="49" t="s">
        <v>176</v>
      </c>
      <c r="B96" s="59" t="s">
        <v>177</v>
      </c>
      <c r="C96" s="152">
        <v>7249.925036</v>
      </c>
      <c r="D96" s="195">
        <v>9456.200327</v>
      </c>
      <c r="E96" s="152">
        <v>9256.081505</v>
      </c>
      <c r="F96" s="153">
        <v>10900.222439</v>
      </c>
      <c r="G96" s="51">
        <v>127.67140982890572</v>
      </c>
      <c r="H96" s="52">
        <v>115.2706379102072</v>
      </c>
      <c r="I96" s="36"/>
      <c r="J96" s="36"/>
      <c r="K96" s="43"/>
      <c r="L96" s="44"/>
      <c r="M96" s="44"/>
      <c r="N96" s="44"/>
    </row>
    <row r="97" spans="1:14" s="27" customFormat="1" ht="12.75" customHeight="1">
      <c r="A97" s="49" t="s">
        <v>178</v>
      </c>
      <c r="B97" s="59" t="s">
        <v>179</v>
      </c>
      <c r="C97" s="152">
        <v>155.497999</v>
      </c>
      <c r="D97" s="195">
        <v>278.829088</v>
      </c>
      <c r="E97" s="152">
        <v>134.020261</v>
      </c>
      <c r="F97" s="153">
        <v>319.583761</v>
      </c>
      <c r="G97" s="51">
        <v>86.18777210117025</v>
      </c>
      <c r="H97" s="52">
        <v>114.61636348356883</v>
      </c>
      <c r="I97" s="36"/>
      <c r="J97" s="36"/>
      <c r="K97" s="43"/>
      <c r="L97" s="44"/>
      <c r="M97" s="44"/>
      <c r="N97" s="44"/>
    </row>
    <row r="98" spans="1:14" s="27" customFormat="1" ht="12.75" customHeight="1">
      <c r="A98" s="49" t="s">
        <v>180</v>
      </c>
      <c r="B98" s="59" t="s">
        <v>181</v>
      </c>
      <c r="C98" s="152">
        <v>3954.720154</v>
      </c>
      <c r="D98" s="195">
        <v>7158.991563</v>
      </c>
      <c r="E98" s="152">
        <v>5095.334087</v>
      </c>
      <c r="F98" s="153">
        <v>9114.868773</v>
      </c>
      <c r="G98" s="51">
        <v>128.84183680724732</v>
      </c>
      <c r="H98" s="52">
        <v>127.32056872519044</v>
      </c>
      <c r="I98" s="36"/>
      <c r="J98" s="36"/>
      <c r="K98" s="43"/>
      <c r="L98" s="44"/>
      <c r="M98" s="44"/>
      <c r="N98" s="44"/>
    </row>
    <row r="99" spans="1:14" s="27" customFormat="1" ht="12.75" customHeight="1">
      <c r="A99" s="49" t="s">
        <v>182</v>
      </c>
      <c r="B99" s="59" t="s">
        <v>183</v>
      </c>
      <c r="C99" s="152">
        <v>25.03938</v>
      </c>
      <c r="D99" s="195">
        <v>33.954162</v>
      </c>
      <c r="E99" s="152">
        <v>36.510402</v>
      </c>
      <c r="F99" s="153">
        <v>34.672684</v>
      </c>
      <c r="G99" s="51">
        <v>145.81192505565232</v>
      </c>
      <c r="H99" s="52">
        <v>102.11615294761214</v>
      </c>
      <c r="I99" s="36"/>
      <c r="J99" s="36"/>
      <c r="K99" s="43"/>
      <c r="L99" s="44"/>
      <c r="M99" s="44"/>
      <c r="N99" s="44"/>
    </row>
    <row r="100" spans="1:14" s="27" customFormat="1" ht="12.75" customHeight="1">
      <c r="A100" s="49" t="s">
        <v>184</v>
      </c>
      <c r="B100" s="59" t="s">
        <v>185</v>
      </c>
      <c r="C100" s="152">
        <v>3.098295</v>
      </c>
      <c r="D100" s="195">
        <v>41.196568</v>
      </c>
      <c r="E100" s="152">
        <v>2.435835</v>
      </c>
      <c r="F100" s="153">
        <v>59.944062</v>
      </c>
      <c r="G100" s="51">
        <v>78.61856279017977</v>
      </c>
      <c r="H100" s="52">
        <v>145.50741702561243</v>
      </c>
      <c r="I100" s="36"/>
      <c r="J100" s="36"/>
      <c r="K100" s="43"/>
      <c r="L100" s="44"/>
      <c r="M100" s="44"/>
      <c r="N100" s="44"/>
    </row>
    <row r="101" spans="1:14" s="27" customFormat="1" ht="12.75" customHeight="1">
      <c r="A101" s="53" t="s">
        <v>186</v>
      </c>
      <c r="B101" s="68" t="s">
        <v>187</v>
      </c>
      <c r="C101" s="155">
        <v>1078.478008</v>
      </c>
      <c r="D101" s="193">
        <v>351.487132</v>
      </c>
      <c r="E101" s="155">
        <v>1320.944056</v>
      </c>
      <c r="F101" s="156">
        <v>415.572421</v>
      </c>
      <c r="G101" s="55">
        <v>122.48224314278275</v>
      </c>
      <c r="H101" s="56">
        <v>118.23261313589144</v>
      </c>
      <c r="I101" s="36"/>
      <c r="J101" s="36"/>
      <c r="K101" s="43"/>
      <c r="L101" s="44"/>
      <c r="M101" s="44"/>
      <c r="N101" s="44"/>
    </row>
    <row r="102" spans="1:14" s="27" customFormat="1" ht="12.75" customHeight="1">
      <c r="A102" s="45" t="s">
        <v>188</v>
      </c>
      <c r="B102" s="69" t="s">
        <v>189</v>
      </c>
      <c r="C102" s="150">
        <v>17.758397</v>
      </c>
      <c r="D102" s="194">
        <v>6.11662</v>
      </c>
      <c r="E102" s="150">
        <v>22.847232</v>
      </c>
      <c r="F102" s="151">
        <v>8.097972</v>
      </c>
      <c r="G102" s="58">
        <v>128.65593668167236</v>
      </c>
      <c r="H102" s="48">
        <v>132.392922888785</v>
      </c>
      <c r="I102" s="36"/>
      <c r="J102" s="36"/>
      <c r="K102" s="43"/>
      <c r="L102" s="44"/>
      <c r="M102" s="44"/>
      <c r="N102" s="44"/>
    </row>
    <row r="103" spans="1:14" s="27" customFormat="1" ht="12.75" customHeight="1">
      <c r="A103" s="49" t="s">
        <v>190</v>
      </c>
      <c r="B103" s="59" t="s">
        <v>191</v>
      </c>
      <c r="C103" s="152">
        <v>4.411356</v>
      </c>
      <c r="D103" s="195">
        <v>8.788944</v>
      </c>
      <c r="E103" s="152">
        <v>4.232267</v>
      </c>
      <c r="F103" s="153">
        <v>1.362649</v>
      </c>
      <c r="G103" s="51">
        <v>95.94027324024633</v>
      </c>
      <c r="H103" s="52">
        <v>15.504126548081315</v>
      </c>
      <c r="I103" s="36"/>
      <c r="J103" s="36"/>
      <c r="K103" s="43"/>
      <c r="L103" s="44"/>
      <c r="M103" s="44"/>
      <c r="N103" s="44"/>
    </row>
    <row r="104" spans="1:14" s="27" customFormat="1" ht="12.75" customHeight="1">
      <c r="A104" s="49" t="s">
        <v>192</v>
      </c>
      <c r="B104" s="59" t="s">
        <v>193</v>
      </c>
      <c r="C104" s="152">
        <v>11.330845</v>
      </c>
      <c r="D104" s="195">
        <v>14.862259</v>
      </c>
      <c r="E104" s="152">
        <v>10.049071</v>
      </c>
      <c r="F104" s="153">
        <v>14.238964</v>
      </c>
      <c r="G104" s="51">
        <v>88.68774570652056</v>
      </c>
      <c r="H104" s="52">
        <v>95.80618935519828</v>
      </c>
      <c r="I104" s="36"/>
      <c r="J104" s="36"/>
      <c r="K104" s="43"/>
      <c r="L104" s="44"/>
      <c r="M104" s="44"/>
      <c r="N104" s="44"/>
    </row>
    <row r="105" spans="1:14" s="27" customFormat="1" ht="12.75" customHeight="1">
      <c r="A105" s="49" t="s">
        <v>194</v>
      </c>
      <c r="B105" s="59" t="s">
        <v>195</v>
      </c>
      <c r="C105" s="152">
        <v>538.510992</v>
      </c>
      <c r="D105" s="195">
        <v>853.690501</v>
      </c>
      <c r="E105" s="152">
        <v>640.753698</v>
      </c>
      <c r="F105" s="153">
        <v>926.272459</v>
      </c>
      <c r="G105" s="51">
        <v>118.98618737943978</v>
      </c>
      <c r="H105" s="52">
        <v>108.5021395827854</v>
      </c>
      <c r="I105" s="36"/>
      <c r="J105" s="36"/>
      <c r="K105" s="43"/>
      <c r="L105" s="44"/>
      <c r="M105" s="44"/>
      <c r="N105" s="44"/>
    </row>
    <row r="106" spans="1:14" s="27" customFormat="1" ht="12.75" customHeight="1">
      <c r="A106" s="49" t="s">
        <v>196</v>
      </c>
      <c r="B106" s="59" t="s">
        <v>197</v>
      </c>
      <c r="C106" s="152">
        <v>229.438245</v>
      </c>
      <c r="D106" s="195">
        <v>183.190566</v>
      </c>
      <c r="E106" s="152">
        <v>196.314493</v>
      </c>
      <c r="F106" s="153">
        <v>185.201662</v>
      </c>
      <c r="G106" s="51">
        <v>85.56310784193803</v>
      </c>
      <c r="H106" s="52">
        <v>101.097816358076</v>
      </c>
      <c r="I106" s="36"/>
      <c r="J106" s="36"/>
      <c r="K106" s="43"/>
      <c r="L106" s="44"/>
      <c r="M106" s="44"/>
      <c r="N106" s="44"/>
    </row>
    <row r="107" spans="1:14" s="27" customFormat="1" ht="12.75" customHeight="1">
      <c r="A107" s="49" t="s">
        <v>198</v>
      </c>
      <c r="B107" s="59" t="s">
        <v>199</v>
      </c>
      <c r="C107" s="152">
        <v>86.475878</v>
      </c>
      <c r="D107" s="195">
        <v>83.187031</v>
      </c>
      <c r="E107" s="152">
        <v>95.523972</v>
      </c>
      <c r="F107" s="153">
        <v>94.051804</v>
      </c>
      <c r="G107" s="51">
        <v>110.46314210304983</v>
      </c>
      <c r="H107" s="52">
        <v>113.0606572555763</v>
      </c>
      <c r="I107" s="36"/>
      <c r="J107" s="36"/>
      <c r="K107" s="43"/>
      <c r="L107" s="44"/>
      <c r="M107" s="44"/>
      <c r="N107" s="44"/>
    </row>
    <row r="108" spans="1:14" s="27" customFormat="1" ht="12.75" customHeight="1">
      <c r="A108" s="49" t="s">
        <v>200</v>
      </c>
      <c r="B108" s="59" t="s">
        <v>201</v>
      </c>
      <c r="C108" s="152">
        <v>1.925791</v>
      </c>
      <c r="D108" s="195">
        <v>0.433462</v>
      </c>
      <c r="E108" s="152">
        <v>0.761536</v>
      </c>
      <c r="F108" s="153">
        <v>0.395103</v>
      </c>
      <c r="G108" s="51">
        <v>39.54406267346768</v>
      </c>
      <c r="H108" s="52">
        <v>91.15055068264346</v>
      </c>
      <c r="I108" s="36"/>
      <c r="J108" s="36"/>
      <c r="K108" s="43"/>
      <c r="L108" s="44"/>
      <c r="M108" s="44"/>
      <c r="N108" s="44"/>
    </row>
    <row r="109" spans="1:14" s="27" customFormat="1" ht="12.75" customHeight="1">
      <c r="A109" s="53">
        <v>98</v>
      </c>
      <c r="B109" s="59" t="s">
        <v>204</v>
      </c>
      <c r="C109" s="152">
        <v>0</v>
      </c>
      <c r="D109" s="195">
        <v>0</v>
      </c>
      <c r="E109" s="152">
        <v>12.819639</v>
      </c>
      <c r="F109" s="153">
        <v>0.295604</v>
      </c>
      <c r="G109" s="51">
        <v>0</v>
      </c>
      <c r="H109" s="52">
        <v>0</v>
      </c>
      <c r="I109" s="36"/>
      <c r="J109" s="36"/>
      <c r="K109" s="43"/>
      <c r="L109" s="44"/>
      <c r="M109" s="44"/>
      <c r="N109" s="44"/>
    </row>
    <row r="110" spans="1:14" s="27" customFormat="1" ht="12.75" customHeight="1">
      <c r="A110" s="60">
        <v>99</v>
      </c>
      <c r="B110" s="61" t="s">
        <v>202</v>
      </c>
      <c r="C110" s="157">
        <v>71.863814</v>
      </c>
      <c r="D110" s="196">
        <v>33.632923</v>
      </c>
      <c r="E110" s="157">
        <v>88.13101</v>
      </c>
      <c r="F110" s="158">
        <v>34.299076</v>
      </c>
      <c r="G110" s="62">
        <v>122.6361434142641</v>
      </c>
      <c r="H110" s="63">
        <v>101.98065746471099</v>
      </c>
      <c r="I110" s="36"/>
      <c r="J110" s="36"/>
      <c r="K110" s="43"/>
      <c r="L110" s="44"/>
      <c r="M110" s="44"/>
      <c r="N110" s="44"/>
    </row>
    <row r="111" spans="1:10" ht="12.75">
      <c r="A111" s="71"/>
      <c r="B111" s="71"/>
      <c r="C111" s="71"/>
      <c r="D111" s="71"/>
      <c r="I111" s="73"/>
      <c r="J111" s="73"/>
    </row>
    <row r="112" spans="1:8" s="74" customFormat="1" ht="21" customHeight="1">
      <c r="A112" s="198" t="s">
        <v>222</v>
      </c>
      <c r="B112" s="198"/>
      <c r="C112" s="198"/>
      <c r="D112" s="198"/>
      <c r="E112" s="198"/>
      <c r="F112" s="198"/>
      <c r="G112" s="198"/>
      <c r="H112" s="198"/>
    </row>
    <row r="113" s="74" customFormat="1" ht="11.25">
      <c r="A113" s="74" t="s">
        <v>203</v>
      </c>
    </row>
  </sheetData>
  <sheetProtection/>
  <mergeCells count="1">
    <mergeCell ref="A112:H112"/>
  </mergeCells>
  <conditionalFormatting sqref="G13:H110">
    <cfRule type="cellIs" priority="1" dxfId="2" operator="greaterThan" stopIfTrue="1">
      <formula>180</formula>
    </cfRule>
  </conditionalFormatting>
  <printOptions/>
  <pageMargins left="0.27" right="0.21" top="0.49" bottom="0.32" header="0.28" footer="0.28"/>
  <pageSetup horizontalDpi="800" verticalDpi="8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4"/>
  <sheetViews>
    <sheetView zoomScalePageLayoutView="0" workbookViewId="0" topLeftCell="A1">
      <pane xSplit="2" ySplit="11" topLeftCell="C1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A114" sqref="A114"/>
    </sheetView>
  </sheetViews>
  <sheetFormatPr defaultColWidth="9.00390625" defaultRowHeight="12.75"/>
  <cols>
    <col min="1" max="1" width="3.125" style="75" customWidth="1"/>
    <col min="2" max="2" width="41.75390625" style="8" customWidth="1"/>
    <col min="3" max="7" width="10.125" style="73" customWidth="1"/>
    <col min="8" max="9" width="10.125" style="106" customWidth="1"/>
    <col min="10" max="10" width="8.00390625" style="85" bestFit="1" customWidth="1"/>
    <col min="11" max="12" width="6.75390625" style="72" customWidth="1"/>
    <col min="13" max="14" width="10.75390625" style="9" customWidth="1"/>
    <col min="15" max="18" width="13.75390625" style="8" customWidth="1"/>
    <col min="19" max="16384" width="9.125" style="9" customWidth="1"/>
  </cols>
  <sheetData>
    <row r="1" spans="1:14" ht="14.25">
      <c r="A1" s="1" t="s">
        <v>0</v>
      </c>
      <c r="B1" s="2"/>
      <c r="C1" s="84"/>
      <c r="D1" s="84"/>
      <c r="E1" s="85"/>
      <c r="F1" s="85"/>
      <c r="G1" s="86"/>
      <c r="H1" s="86"/>
      <c r="I1" s="86"/>
      <c r="J1" s="84"/>
      <c r="K1" s="5"/>
      <c r="L1" s="6"/>
      <c r="M1" s="7"/>
      <c r="N1" s="7"/>
    </row>
    <row r="2" spans="1:14" ht="15" customHeight="1">
      <c r="A2" s="10" t="s">
        <v>1</v>
      </c>
      <c r="B2" s="2"/>
      <c r="C2" s="84"/>
      <c r="D2" s="84"/>
      <c r="E2" s="87"/>
      <c r="F2" s="101"/>
      <c r="G2" s="88"/>
      <c r="H2" s="129"/>
      <c r="I2" s="129"/>
      <c r="J2" s="84"/>
      <c r="K2" s="13"/>
      <c r="L2" s="14"/>
      <c r="M2" s="15"/>
      <c r="N2" s="15"/>
    </row>
    <row r="3" spans="1:14" ht="18" customHeight="1">
      <c r="A3" s="10"/>
      <c r="B3" s="2"/>
      <c r="C3" s="84"/>
      <c r="D3" s="84"/>
      <c r="E3" s="87"/>
      <c r="F3" s="101"/>
      <c r="G3" s="88"/>
      <c r="H3" s="129"/>
      <c r="I3" s="129"/>
      <c r="J3" s="84"/>
      <c r="K3" s="13"/>
      <c r="L3" s="14"/>
      <c r="M3" s="15"/>
      <c r="N3" s="15"/>
    </row>
    <row r="4" spans="1:13" s="20" customFormat="1" ht="15.75" customHeight="1">
      <c r="A4" s="16"/>
      <c r="B4" s="17" t="str">
        <f>SR_HS2!B4</f>
        <v>Zahraničný obchod SR   -   január až november 2010  (a rovnaké obdobie roku 2009)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9"/>
    </row>
    <row r="5" spans="1:13" s="20" customFormat="1" ht="15.75" customHeight="1">
      <c r="A5" s="16"/>
      <c r="B5" s="17" t="s">
        <v>220</v>
      </c>
      <c r="C5" s="18"/>
      <c r="D5" s="18"/>
      <c r="E5" s="18"/>
      <c r="F5" s="18"/>
      <c r="G5" s="18"/>
      <c r="H5" s="18"/>
      <c r="I5" s="18"/>
      <c r="J5" s="18"/>
      <c r="K5" s="18"/>
      <c r="L5" s="18"/>
      <c r="M5" s="19"/>
    </row>
    <row r="6" spans="1:14" ht="18" customHeight="1">
      <c r="A6" s="21"/>
      <c r="B6" s="11"/>
      <c r="C6" s="87"/>
      <c r="D6" s="87"/>
      <c r="E6" s="87"/>
      <c r="F6" s="101"/>
      <c r="G6" s="128" t="s">
        <v>219</v>
      </c>
      <c r="H6" s="89"/>
      <c r="I6" s="89"/>
      <c r="J6" s="87"/>
      <c r="K6" s="3"/>
      <c r="L6" s="14"/>
      <c r="M6" s="15"/>
      <c r="N6" s="15"/>
    </row>
    <row r="7" spans="1:14" ht="6" customHeight="1">
      <c r="A7" s="22"/>
      <c r="B7" s="11"/>
      <c r="C7" s="87"/>
      <c r="D7" s="87"/>
      <c r="E7" s="87"/>
      <c r="F7" s="101"/>
      <c r="G7" s="90"/>
      <c r="H7" s="102"/>
      <c r="I7" s="102"/>
      <c r="J7" s="87"/>
      <c r="K7" s="3"/>
      <c r="L7" s="3"/>
      <c r="M7" s="15"/>
      <c r="N7" s="15"/>
    </row>
    <row r="8" spans="1:12" s="27" customFormat="1" ht="12.75" customHeight="1">
      <c r="A8" s="24" t="s">
        <v>3</v>
      </c>
      <c r="B8" s="76" t="s">
        <v>4</v>
      </c>
      <c r="C8" s="91" t="str">
        <f>SR_HS2!C8</f>
        <v>jan. - nov. 2009</v>
      </c>
      <c r="D8" s="92"/>
      <c r="E8" s="131" t="str">
        <f>SR_HS2!E8</f>
        <v>jan. - nov. 2010</v>
      </c>
      <c r="F8" s="91"/>
      <c r="G8" s="99"/>
      <c r="H8" s="136"/>
      <c r="I8" s="130" t="s">
        <v>223</v>
      </c>
      <c r="J8" s="125"/>
      <c r="K8" s="77" t="s">
        <v>221</v>
      </c>
      <c r="L8" s="26"/>
    </row>
    <row r="9" spans="1:12" s="27" customFormat="1" ht="12.75">
      <c r="A9" s="28" t="s">
        <v>5</v>
      </c>
      <c r="B9" s="29"/>
      <c r="C9" s="96" t="s">
        <v>6</v>
      </c>
      <c r="D9" s="97" t="s">
        <v>7</v>
      </c>
      <c r="E9" s="96" t="s">
        <v>6</v>
      </c>
      <c r="F9" s="123" t="s">
        <v>210</v>
      </c>
      <c r="G9" s="100" t="s">
        <v>7</v>
      </c>
      <c r="H9" s="123" t="s">
        <v>210</v>
      </c>
      <c r="I9" s="98" t="s">
        <v>209</v>
      </c>
      <c r="J9" s="126"/>
      <c r="K9" s="96" t="s">
        <v>6</v>
      </c>
      <c r="L9" s="97" t="s">
        <v>7</v>
      </c>
    </row>
    <row r="10" spans="1:12" s="27" customFormat="1" ht="6.75" customHeight="1">
      <c r="A10" s="30"/>
      <c r="B10" s="30"/>
      <c r="C10" s="31"/>
      <c r="D10" s="32"/>
      <c r="E10" s="31"/>
      <c r="F10" s="31"/>
      <c r="G10" s="32"/>
      <c r="H10" s="103"/>
      <c r="I10" s="103"/>
      <c r="J10" s="133"/>
      <c r="K10" s="31"/>
      <c r="L10" s="31"/>
    </row>
    <row r="11" spans="1:18" s="38" customFormat="1" ht="12.75" customHeight="1">
      <c r="A11" s="33"/>
      <c r="B11" s="34" t="s">
        <v>8</v>
      </c>
      <c r="C11" s="148">
        <f>SR_HS2!C11</f>
        <v>35440.263368999986</v>
      </c>
      <c r="D11" s="149">
        <f>SR_HS2!D11</f>
        <v>36446.862789</v>
      </c>
      <c r="E11" s="148">
        <f>SR_HS2!E11</f>
        <v>44248.410245</v>
      </c>
      <c r="F11" s="124">
        <v>1</v>
      </c>
      <c r="G11" s="140">
        <f>SR_HS2!F11</f>
        <v>44650.62102800001</v>
      </c>
      <c r="H11" s="124">
        <v>1</v>
      </c>
      <c r="I11" s="141">
        <f>G11-E11</f>
        <v>402.21078300000954</v>
      </c>
      <c r="J11" s="143">
        <f>SUM(J14:J23)</f>
        <v>6404.620825</v>
      </c>
      <c r="K11" s="35">
        <f>SR_HS2!G11</f>
        <v>124.85350287691317</v>
      </c>
      <c r="L11" s="35">
        <f>SR_HS2!H11</f>
        <v>122.50881862313807</v>
      </c>
      <c r="M11" s="36"/>
      <c r="N11" s="36"/>
      <c r="O11" s="37"/>
      <c r="P11" s="37"/>
      <c r="Q11" s="37"/>
      <c r="R11" s="37"/>
    </row>
    <row r="12" spans="1:18" s="38" customFormat="1" ht="6.75" customHeight="1">
      <c r="A12" s="78"/>
      <c r="B12" s="37"/>
      <c r="C12" s="138"/>
      <c r="D12" s="139"/>
      <c r="E12" s="138"/>
      <c r="F12" s="93"/>
      <c r="G12" s="139"/>
      <c r="H12" s="104"/>
      <c r="I12" s="142"/>
      <c r="J12" s="144"/>
      <c r="K12" s="79"/>
      <c r="L12" s="79"/>
      <c r="M12" s="36"/>
      <c r="N12" s="36"/>
      <c r="O12" s="37"/>
      <c r="P12" s="37"/>
      <c r="Q12" s="37"/>
      <c r="R12" s="37"/>
    </row>
    <row r="13" spans="1:18" s="27" customFormat="1" ht="13.5" customHeight="1">
      <c r="A13" s="80" t="s">
        <v>205</v>
      </c>
      <c r="B13" s="81" t="s">
        <v>206</v>
      </c>
      <c r="C13" s="181" t="s">
        <v>212</v>
      </c>
      <c r="D13" s="182" t="s">
        <v>213</v>
      </c>
      <c r="E13" s="183" t="s">
        <v>214</v>
      </c>
      <c r="F13" s="184" t="s">
        <v>215</v>
      </c>
      <c r="G13" s="185" t="s">
        <v>216</v>
      </c>
      <c r="H13" s="184" t="s">
        <v>217</v>
      </c>
      <c r="I13" s="186" t="s">
        <v>218</v>
      </c>
      <c r="J13" s="187" t="s">
        <v>211</v>
      </c>
      <c r="K13" s="188" t="s">
        <v>207</v>
      </c>
      <c r="L13" s="188" t="s">
        <v>208</v>
      </c>
      <c r="M13" s="36"/>
      <c r="N13" s="36"/>
      <c r="O13" s="43"/>
      <c r="P13" s="44"/>
      <c r="Q13" s="44"/>
      <c r="R13" s="44"/>
    </row>
    <row r="14" spans="1:18" s="27" customFormat="1" ht="12.75" customHeight="1">
      <c r="A14" s="45" t="str">
        <f>SR_HS2!A96</f>
        <v>85</v>
      </c>
      <c r="B14" s="69" t="str">
        <f>SR_HS2!B96</f>
        <v>  Elektrické stroje, prístroje a zariadenia a ich časti a súčasti</v>
      </c>
      <c r="C14" s="150">
        <f>SR_HS2!C96</f>
        <v>7249.925036</v>
      </c>
      <c r="D14" s="160">
        <f>SR_HS2!D96</f>
        <v>9456.200327</v>
      </c>
      <c r="E14" s="161">
        <f>SR_HS2!E96</f>
        <v>9256.081505</v>
      </c>
      <c r="F14" s="109">
        <f aca="true" t="shared" si="0" ref="F14:F45">E14/$E$11*100</f>
        <v>20.918449846559003</v>
      </c>
      <c r="G14" s="151">
        <f>SR_HS2!F96</f>
        <v>10900.222439</v>
      </c>
      <c r="H14" s="114">
        <f aca="true" t="shared" si="1" ref="H14:H45">G14/$G$11*100</f>
        <v>24.412252703416076</v>
      </c>
      <c r="I14" s="176">
        <f aca="true" t="shared" si="2" ref="I14:I45">G14-E14</f>
        <v>1644.140933999999</v>
      </c>
      <c r="J14" s="145">
        <f aca="true" t="shared" si="3" ref="J14:J45">E14-C14</f>
        <v>2006.1564690000005</v>
      </c>
      <c r="K14" s="117">
        <f>SR_HS2!G96</f>
        <v>127.67140982890572</v>
      </c>
      <c r="L14" s="48">
        <f>SR_HS2!H96</f>
        <v>115.2706379102072</v>
      </c>
      <c r="M14" s="36"/>
      <c r="N14" s="36"/>
      <c r="O14" s="43"/>
      <c r="P14" s="44"/>
      <c r="Q14" s="44"/>
      <c r="R14" s="44"/>
    </row>
    <row r="15" spans="1:18" s="27" customFormat="1" ht="12.75" customHeight="1">
      <c r="A15" s="49" t="str">
        <f>SR_HS2!A98</f>
        <v>87</v>
      </c>
      <c r="B15" s="59" t="str">
        <f>SR_HS2!B98</f>
        <v>  Vozidlá, iné ako koľajové, ich časti a príslušenstvo</v>
      </c>
      <c r="C15" s="152">
        <f>SR_HS2!C98</f>
        <v>3954.720154</v>
      </c>
      <c r="D15" s="162">
        <f>SR_HS2!D98</f>
        <v>7158.991563</v>
      </c>
      <c r="E15" s="163">
        <f>SR_HS2!E98</f>
        <v>5095.334087</v>
      </c>
      <c r="F15" s="190">
        <f t="shared" si="0"/>
        <v>11.515292998748503</v>
      </c>
      <c r="G15" s="153">
        <f>SR_HS2!F98</f>
        <v>9114.868773</v>
      </c>
      <c r="H15" s="191">
        <f t="shared" si="1"/>
        <v>20.413755874266894</v>
      </c>
      <c r="I15" s="177">
        <f t="shared" si="2"/>
        <v>4019.534686</v>
      </c>
      <c r="J15" s="146">
        <f t="shared" si="3"/>
        <v>1140.613933</v>
      </c>
      <c r="K15" s="118">
        <f>SR_HS2!G98</f>
        <v>128.84183680724732</v>
      </c>
      <c r="L15" s="52">
        <f>SR_HS2!H98</f>
        <v>127.32056872519044</v>
      </c>
      <c r="M15" s="36"/>
      <c r="N15" s="36"/>
      <c r="O15" s="43"/>
      <c r="P15" s="44"/>
      <c r="Q15" s="44"/>
      <c r="R15" s="44"/>
    </row>
    <row r="16" spans="1:18" s="27" customFormat="1" ht="12.75" customHeight="1">
      <c r="A16" s="49" t="str">
        <f>SR_HS2!A95</f>
        <v>84</v>
      </c>
      <c r="B16" s="59" t="str">
        <f>SR_HS2!B95</f>
        <v>  Jadrové reaktory, kotly, stroje, prístroje, zariadenia; ich časti, súčasti</v>
      </c>
      <c r="C16" s="152">
        <f>SR_HS2!C95</f>
        <v>3736.35469</v>
      </c>
      <c r="D16" s="162">
        <f>SR_HS2!D95</f>
        <v>3451.994266</v>
      </c>
      <c r="E16" s="163">
        <f>SR_HS2!E95</f>
        <v>4338.12779</v>
      </c>
      <c r="F16" s="107">
        <f t="shared" si="0"/>
        <v>9.804030847617177</v>
      </c>
      <c r="G16" s="153">
        <f>SR_HS2!F95</f>
        <v>4372.248118</v>
      </c>
      <c r="H16" s="112">
        <f t="shared" si="1"/>
        <v>9.792132824442023</v>
      </c>
      <c r="I16" s="177">
        <f t="shared" si="2"/>
        <v>34.12032800000088</v>
      </c>
      <c r="J16" s="146">
        <f t="shared" si="3"/>
        <v>601.7730999999994</v>
      </c>
      <c r="K16" s="118">
        <f>SR_HS2!G95</f>
        <v>116.10588795572829</v>
      </c>
      <c r="L16" s="52">
        <f>SR_HS2!H95</f>
        <v>126.65861473363178</v>
      </c>
      <c r="M16" s="36"/>
      <c r="N16" s="36"/>
      <c r="O16" s="43"/>
      <c r="P16" s="44"/>
      <c r="Q16" s="44"/>
      <c r="R16" s="44"/>
    </row>
    <row r="17" spans="1:18" s="27" customFormat="1" ht="12.75" customHeight="1">
      <c r="A17" s="49" t="str">
        <f>SR_HS2!A84</f>
        <v>72</v>
      </c>
      <c r="B17" s="59" t="str">
        <f>SR_HS2!B84</f>
        <v>  Železo a oceľ</v>
      </c>
      <c r="C17" s="152">
        <f>SR_HS2!C84</f>
        <v>1033.020389</v>
      </c>
      <c r="D17" s="162">
        <f>SR_HS2!D84</f>
        <v>1974.276654</v>
      </c>
      <c r="E17" s="163">
        <f>SR_HS2!E84</f>
        <v>1592.539926</v>
      </c>
      <c r="F17" s="107">
        <f t="shared" si="0"/>
        <v>3.599089588037695</v>
      </c>
      <c r="G17" s="153">
        <f>SR_HS2!F84</f>
        <v>2888.509112</v>
      </c>
      <c r="H17" s="112">
        <f t="shared" si="1"/>
        <v>6.469135356904984</v>
      </c>
      <c r="I17" s="177">
        <f t="shared" si="2"/>
        <v>1295.9691860000003</v>
      </c>
      <c r="J17" s="146">
        <f t="shared" si="3"/>
        <v>559.5195369999999</v>
      </c>
      <c r="K17" s="118">
        <f>SR_HS2!G84</f>
        <v>154.16345533524606</v>
      </c>
      <c r="L17" s="52">
        <f>SR_HS2!H84</f>
        <v>146.3072111067976</v>
      </c>
      <c r="M17" s="36"/>
      <c r="N17" s="36"/>
      <c r="O17" s="43"/>
      <c r="P17" s="44"/>
      <c r="Q17" s="44"/>
      <c r="R17" s="44"/>
    </row>
    <row r="18" spans="1:18" s="27" customFormat="1" ht="12.75" customHeight="1">
      <c r="A18" s="49" t="str">
        <f>SR_HS2!A39</f>
        <v>27</v>
      </c>
      <c r="B18" s="59" t="str">
        <f>SR_HS2!B39</f>
        <v>  Nerastné palivá, minerálne oleje; bitúmenové látky; minerálne  vosky</v>
      </c>
      <c r="C18" s="152">
        <f>SR_HS2!C39</f>
        <v>4149.515806</v>
      </c>
      <c r="D18" s="162">
        <f>SR_HS2!D39</f>
        <v>1648.463819</v>
      </c>
      <c r="E18" s="163">
        <f>SR_HS2!E39</f>
        <v>5575.988544</v>
      </c>
      <c r="F18" s="107">
        <f t="shared" si="0"/>
        <v>12.601556786167425</v>
      </c>
      <c r="G18" s="153">
        <f>SR_HS2!F39</f>
        <v>2164.394373</v>
      </c>
      <c r="H18" s="112">
        <f t="shared" si="1"/>
        <v>4.847400379140813</v>
      </c>
      <c r="I18" s="177">
        <f t="shared" si="2"/>
        <v>-3411.5941709999997</v>
      </c>
      <c r="J18" s="146">
        <f t="shared" si="3"/>
        <v>1426.4727379999995</v>
      </c>
      <c r="K18" s="118">
        <f>SR_HS2!G39</f>
        <v>134.37684791891596</v>
      </c>
      <c r="L18" s="52">
        <f>SR_HS2!H39</f>
        <v>131.29765713104803</v>
      </c>
      <c r="M18" s="36"/>
      <c r="N18" s="36"/>
      <c r="O18" s="43"/>
      <c r="P18" s="44"/>
      <c r="Q18" s="44"/>
      <c r="R18" s="44"/>
    </row>
    <row r="19" spans="1:18" s="27" customFormat="1" ht="12.75" customHeight="1">
      <c r="A19" s="49" t="str">
        <f>SR_HS2!A51</f>
        <v>39</v>
      </c>
      <c r="B19" s="59" t="str">
        <f>SR_HS2!B51</f>
        <v>  Plasty a výrobky z nich</v>
      </c>
      <c r="C19" s="152">
        <f>SR_HS2!C51</f>
        <v>1516.916505</v>
      </c>
      <c r="D19" s="162">
        <f>SR_HS2!D51</f>
        <v>1097.950262</v>
      </c>
      <c r="E19" s="163">
        <f>SR_HS2!E51</f>
        <v>1787.876262</v>
      </c>
      <c r="F19" s="107">
        <f t="shared" si="0"/>
        <v>4.040543495462703</v>
      </c>
      <c r="G19" s="153">
        <f>SR_HS2!F51</f>
        <v>1415.483712</v>
      </c>
      <c r="H19" s="112">
        <f t="shared" si="1"/>
        <v>3.1701321939337923</v>
      </c>
      <c r="I19" s="177">
        <f t="shared" si="2"/>
        <v>-372.39255</v>
      </c>
      <c r="J19" s="146">
        <f t="shared" si="3"/>
        <v>270.9597570000001</v>
      </c>
      <c r="K19" s="118">
        <f>SR_HS2!G51</f>
        <v>117.8625360134769</v>
      </c>
      <c r="L19" s="52">
        <f>SR_HS2!H51</f>
        <v>128.92056780619447</v>
      </c>
      <c r="M19" s="36"/>
      <c r="N19" s="36"/>
      <c r="O19" s="43"/>
      <c r="P19" s="44"/>
      <c r="Q19" s="44"/>
      <c r="R19" s="44"/>
    </row>
    <row r="20" spans="1:18" s="27" customFormat="1" ht="12.75" customHeight="1">
      <c r="A20" s="49" t="str">
        <f>SR_HS2!A60</f>
        <v>48</v>
      </c>
      <c r="B20" s="59" t="str">
        <f>SR_HS2!B60</f>
        <v>  Papier, lepenka; výrobky z nich alebo z papierenských vláknin</v>
      </c>
      <c r="C20" s="152">
        <f>SR_HS2!C60</f>
        <v>529.723053</v>
      </c>
      <c r="D20" s="162">
        <f>SR_HS2!D60</f>
        <v>826.856785</v>
      </c>
      <c r="E20" s="163">
        <f>SR_HS2!E60</f>
        <v>549.906257</v>
      </c>
      <c r="F20" s="107">
        <f t="shared" si="0"/>
        <v>1.242770653126772</v>
      </c>
      <c r="G20" s="153">
        <f>SR_HS2!F60</f>
        <v>801.993366</v>
      </c>
      <c r="H20" s="112">
        <f t="shared" si="1"/>
        <v>1.7961527690669232</v>
      </c>
      <c r="I20" s="177">
        <f t="shared" si="2"/>
        <v>252.08710900000005</v>
      </c>
      <c r="J20" s="146">
        <f t="shared" si="3"/>
        <v>20.183203999999932</v>
      </c>
      <c r="K20" s="118">
        <f>SR_HS2!G60</f>
        <v>103.81014265580772</v>
      </c>
      <c r="L20" s="52">
        <f>SR_HS2!H60</f>
        <v>96.99301989763562</v>
      </c>
      <c r="M20" s="36"/>
      <c r="N20" s="36"/>
      <c r="O20" s="43"/>
      <c r="P20" s="44"/>
      <c r="Q20" s="44"/>
      <c r="R20" s="44"/>
    </row>
    <row r="21" spans="1:18" s="27" customFormat="1" ht="12.75" customHeight="1">
      <c r="A21" s="49" t="str">
        <f>SR_HS2!A85</f>
        <v>73</v>
      </c>
      <c r="B21" s="59" t="str">
        <f>SR_HS2!B85</f>
        <v>  Predmety zo železa alebo z ocele</v>
      </c>
      <c r="C21" s="152">
        <f>SR_HS2!C85</f>
        <v>970.995047</v>
      </c>
      <c r="D21" s="162">
        <f>SR_HS2!D85</f>
        <v>1016.823174</v>
      </c>
      <c r="E21" s="163">
        <f>SR_HS2!E85</f>
        <v>1198.476596</v>
      </c>
      <c r="F21" s="107">
        <f t="shared" si="0"/>
        <v>2.708518993934762</v>
      </c>
      <c r="G21" s="153">
        <f>SR_HS2!F85</f>
        <v>1222.001337</v>
      </c>
      <c r="H21" s="112">
        <f t="shared" si="1"/>
        <v>2.7368070339574757</v>
      </c>
      <c r="I21" s="177">
        <f t="shared" si="2"/>
        <v>23.52474099999995</v>
      </c>
      <c r="J21" s="146">
        <f t="shared" si="3"/>
        <v>227.48154899999997</v>
      </c>
      <c r="K21" s="118">
        <f>SR_HS2!G85</f>
        <v>123.42767346783387</v>
      </c>
      <c r="L21" s="52">
        <f>SR_HS2!H85</f>
        <v>120.17835236709504</v>
      </c>
      <c r="M21" s="36"/>
      <c r="N21" s="36"/>
      <c r="O21" s="43"/>
      <c r="P21" s="44"/>
      <c r="Q21" s="44"/>
      <c r="R21" s="44"/>
    </row>
    <row r="22" spans="1:18" s="27" customFormat="1" ht="12.75" customHeight="1">
      <c r="A22" s="49" t="str">
        <f>SR_HS2!A105</f>
        <v>94</v>
      </c>
      <c r="B22" s="59" t="str">
        <f>SR_HS2!B105</f>
        <v>  Nábytok; posteľoviny; svietidlá; svetelné reklamy; montované stavby</v>
      </c>
      <c r="C22" s="152">
        <f>SR_HS2!C105</f>
        <v>538.510992</v>
      </c>
      <c r="D22" s="162">
        <f>SR_HS2!D105</f>
        <v>853.690501</v>
      </c>
      <c r="E22" s="163">
        <f>SR_HS2!E105</f>
        <v>640.753698</v>
      </c>
      <c r="F22" s="107">
        <f t="shared" si="0"/>
        <v>1.4480829807267577</v>
      </c>
      <c r="G22" s="154">
        <f>SR_HS2!F105</f>
        <v>926.272459</v>
      </c>
      <c r="H22" s="112">
        <f t="shared" si="1"/>
        <v>2.074489531554651</v>
      </c>
      <c r="I22" s="178">
        <f t="shared" si="2"/>
        <v>285.51876100000004</v>
      </c>
      <c r="J22" s="146">
        <f t="shared" si="3"/>
        <v>102.242706</v>
      </c>
      <c r="K22" s="118">
        <f>SR_HS2!G105</f>
        <v>118.98618737943978</v>
      </c>
      <c r="L22" s="52">
        <f>SR_HS2!H105</f>
        <v>108.5021395827854</v>
      </c>
      <c r="M22" s="36"/>
      <c r="N22" s="36"/>
      <c r="O22" s="43"/>
      <c r="P22" s="44"/>
      <c r="Q22" s="44"/>
      <c r="R22" s="44"/>
    </row>
    <row r="23" spans="1:18" s="27" customFormat="1" ht="12.75" customHeight="1">
      <c r="A23" s="53" t="str">
        <f>SR_HS2!A76</f>
        <v>64</v>
      </c>
      <c r="B23" s="68" t="str">
        <f>SR_HS2!B76</f>
        <v>  Obuv, gamaše a podobné predmety; časti týchto predmetov</v>
      </c>
      <c r="C23" s="155">
        <f>SR_HS2!C76</f>
        <v>332.383424</v>
      </c>
      <c r="D23" s="164">
        <f>SR_HS2!D76</f>
        <v>536.759804</v>
      </c>
      <c r="E23" s="165">
        <f>SR_HS2!E76</f>
        <v>381.601256</v>
      </c>
      <c r="F23" s="108">
        <f t="shared" si="0"/>
        <v>0.8624067031721673</v>
      </c>
      <c r="G23" s="156">
        <f>SR_HS2!F76</f>
        <v>617.468405</v>
      </c>
      <c r="H23" s="113">
        <f t="shared" si="1"/>
        <v>1.3828887276008792</v>
      </c>
      <c r="I23" s="179">
        <f t="shared" si="2"/>
        <v>235.86714899999998</v>
      </c>
      <c r="J23" s="147">
        <f t="shared" si="3"/>
        <v>49.21783199999999</v>
      </c>
      <c r="K23" s="119">
        <f>SR_HS2!G76</f>
        <v>114.80754708152956</v>
      </c>
      <c r="L23" s="56">
        <f>SR_HS2!H76</f>
        <v>115.03626024127543</v>
      </c>
      <c r="M23" s="36"/>
      <c r="N23" s="36"/>
      <c r="O23" s="43"/>
      <c r="P23" s="44"/>
      <c r="Q23" s="44"/>
      <c r="R23" s="44"/>
    </row>
    <row r="24" spans="1:18" s="27" customFormat="1" ht="12.75" customHeight="1">
      <c r="A24" s="45" t="str">
        <f>SR_HS2!A52</f>
        <v>40</v>
      </c>
      <c r="B24" s="69" t="str">
        <f>SR_HS2!B52</f>
        <v>  Kaučuk a výrobky z neho</v>
      </c>
      <c r="C24" s="150">
        <f>SR_HS2!C52</f>
        <v>532.47679</v>
      </c>
      <c r="D24" s="160">
        <f>SR_HS2!D52</f>
        <v>653.116854</v>
      </c>
      <c r="E24" s="161">
        <f>SR_HS2!E52</f>
        <v>777.031028</v>
      </c>
      <c r="F24" s="109">
        <f t="shared" si="0"/>
        <v>1.7560654127405702</v>
      </c>
      <c r="G24" s="151">
        <f>SR_HS2!F52</f>
        <v>1009.64502</v>
      </c>
      <c r="H24" s="114">
        <f t="shared" si="1"/>
        <v>2.261211595168767</v>
      </c>
      <c r="I24" s="176">
        <f t="shared" si="2"/>
        <v>232.61399200000005</v>
      </c>
      <c r="J24" s="145">
        <f t="shared" si="3"/>
        <v>244.55423799999994</v>
      </c>
      <c r="K24" s="120">
        <f>SR_HS2!G52</f>
        <v>145.92768034077125</v>
      </c>
      <c r="L24" s="48">
        <f>SR_HS2!H52</f>
        <v>154.58872540441286</v>
      </c>
      <c r="M24" s="36"/>
      <c r="N24" s="36"/>
      <c r="O24" s="43"/>
      <c r="P24" s="44"/>
      <c r="Q24" s="44"/>
      <c r="R24" s="44"/>
    </row>
    <row r="25" spans="1:18" s="27" customFormat="1" ht="12.75" customHeight="1">
      <c r="A25" s="49" t="str">
        <f>SR_HS2!A56</f>
        <v>44</v>
      </c>
      <c r="B25" s="59" t="str">
        <f>SR_HS2!B56</f>
        <v>  Drevo a výrobky z dreva; drevené uhlie</v>
      </c>
      <c r="C25" s="152">
        <f>SR_HS2!C56</f>
        <v>324.267295</v>
      </c>
      <c r="D25" s="162">
        <f>SR_HS2!D56</f>
        <v>678.231786</v>
      </c>
      <c r="E25" s="163">
        <f>SR_HS2!E56</f>
        <v>374.387913</v>
      </c>
      <c r="F25" s="107">
        <f t="shared" si="0"/>
        <v>0.8461047773853193</v>
      </c>
      <c r="G25" s="153">
        <f>SR_HS2!F56</f>
        <v>668.21743</v>
      </c>
      <c r="H25" s="112">
        <f t="shared" si="1"/>
        <v>1.496546777212722</v>
      </c>
      <c r="I25" s="177">
        <f t="shared" si="2"/>
        <v>293.829517</v>
      </c>
      <c r="J25" s="146">
        <f t="shared" si="3"/>
        <v>50.120618000000036</v>
      </c>
      <c r="K25" s="118">
        <f>SR_HS2!G56</f>
        <v>115.45657510727378</v>
      </c>
      <c r="L25" s="52">
        <f>SR_HS2!H56</f>
        <v>98.52346112247827</v>
      </c>
      <c r="M25" s="36"/>
      <c r="N25" s="36"/>
      <c r="O25" s="43"/>
      <c r="P25" s="44"/>
      <c r="Q25" s="44"/>
      <c r="R25" s="44"/>
    </row>
    <row r="26" spans="1:18" s="27" customFormat="1" ht="12.75" customHeight="1">
      <c r="A26" s="49" t="str">
        <f>SR_HS2!A41</f>
        <v>29</v>
      </c>
      <c r="B26" s="59" t="str">
        <f>SR_HS2!B41</f>
        <v>  Výrobky organickej chémie</v>
      </c>
      <c r="C26" s="152">
        <f>SR_HS2!C41</f>
        <v>225.009631</v>
      </c>
      <c r="D26" s="162">
        <f>SR_HS2!D41</f>
        <v>238.437249</v>
      </c>
      <c r="E26" s="163">
        <f>SR_HS2!E41</f>
        <v>296.905631</v>
      </c>
      <c r="F26" s="107">
        <f t="shared" si="0"/>
        <v>0.6709972840968901</v>
      </c>
      <c r="G26" s="153">
        <f>SR_HS2!F41</f>
        <v>289.244656</v>
      </c>
      <c r="H26" s="112">
        <f t="shared" si="1"/>
        <v>0.6477953706816693</v>
      </c>
      <c r="I26" s="177">
        <f t="shared" si="2"/>
        <v>-7.660975000000008</v>
      </c>
      <c r="J26" s="146">
        <f t="shared" si="3"/>
        <v>71.89600000000002</v>
      </c>
      <c r="K26" s="118">
        <f>SR_HS2!G41</f>
        <v>131.95241007261595</v>
      </c>
      <c r="L26" s="52">
        <f>SR_HS2!H41</f>
        <v>121.30850243117845</v>
      </c>
      <c r="M26" s="36"/>
      <c r="N26" s="36"/>
      <c r="O26" s="43"/>
      <c r="P26" s="44"/>
      <c r="Q26" s="44"/>
      <c r="R26" s="44"/>
    </row>
    <row r="27" spans="1:18" s="27" customFormat="1" ht="12.75" customHeight="1">
      <c r="A27" s="49" t="str">
        <f>SR_HS2!A101</f>
        <v>90</v>
      </c>
      <c r="B27" s="59" t="str">
        <f>SR_HS2!B101</f>
        <v>  Prístroje optické, fotografické, meracie, kontrolné presné, lekárske</v>
      </c>
      <c r="C27" s="152">
        <f>SR_HS2!C101</f>
        <v>1078.478008</v>
      </c>
      <c r="D27" s="162">
        <f>SR_HS2!D101</f>
        <v>351.487132</v>
      </c>
      <c r="E27" s="163">
        <f>SR_HS2!E101</f>
        <v>1320.944056</v>
      </c>
      <c r="F27" s="107">
        <f t="shared" si="0"/>
        <v>2.985291558919373</v>
      </c>
      <c r="G27" s="153">
        <f>SR_HS2!F101</f>
        <v>415.572421</v>
      </c>
      <c r="H27" s="112">
        <f t="shared" si="1"/>
        <v>0.9307203605060684</v>
      </c>
      <c r="I27" s="177">
        <f t="shared" si="2"/>
        <v>-905.371635</v>
      </c>
      <c r="J27" s="146">
        <f t="shared" si="3"/>
        <v>242.466048</v>
      </c>
      <c r="K27" s="118">
        <f>SR_HS2!G101</f>
        <v>122.48224314278275</v>
      </c>
      <c r="L27" s="52">
        <f>SR_HS2!H101</f>
        <v>118.23261313589144</v>
      </c>
      <c r="M27" s="36"/>
      <c r="N27" s="36"/>
      <c r="O27" s="43"/>
      <c r="P27" s="44"/>
      <c r="Q27" s="44"/>
      <c r="R27" s="44"/>
    </row>
    <row r="28" spans="1:18" s="27" customFormat="1" ht="12.75" customHeight="1">
      <c r="A28" s="49" t="str">
        <f>SR_HS2!A88</f>
        <v>76</v>
      </c>
      <c r="B28" s="59" t="str">
        <f>SR_HS2!B88</f>
        <v>  Hliník a predmety z hliníka</v>
      </c>
      <c r="C28" s="152">
        <f>SR_HS2!C88</f>
        <v>256.9575</v>
      </c>
      <c r="D28" s="162">
        <f>SR_HS2!D88</f>
        <v>454.101601</v>
      </c>
      <c r="E28" s="163">
        <f>SR_HS2!E88</f>
        <v>396.671568</v>
      </c>
      <c r="F28" s="107">
        <f t="shared" si="0"/>
        <v>0.8964651290377675</v>
      </c>
      <c r="G28" s="153">
        <f>SR_HS2!F88</f>
        <v>582.791285</v>
      </c>
      <c r="H28" s="112">
        <f t="shared" si="1"/>
        <v>1.3052254852951246</v>
      </c>
      <c r="I28" s="177">
        <f t="shared" si="2"/>
        <v>186.11971700000004</v>
      </c>
      <c r="J28" s="146">
        <f t="shared" si="3"/>
        <v>139.714068</v>
      </c>
      <c r="K28" s="118">
        <f>SR_HS2!G88</f>
        <v>154.37244213537258</v>
      </c>
      <c r="L28" s="52">
        <f>SR_HS2!H88</f>
        <v>128.33940327816637</v>
      </c>
      <c r="M28" s="36"/>
      <c r="N28" s="36"/>
      <c r="O28" s="43"/>
      <c r="P28" s="44"/>
      <c r="Q28" s="44"/>
      <c r="R28" s="44"/>
    </row>
    <row r="29" spans="1:18" s="27" customFormat="1" ht="12.75" customHeight="1">
      <c r="A29" s="49" t="str">
        <f>SR_HS2!A97</f>
        <v>86</v>
      </c>
      <c r="B29" s="59" t="str">
        <f>SR_HS2!B97</f>
        <v>  Lokomotívy; vozový park a jeho časti; zvrškový upevňovací materiál </v>
      </c>
      <c r="C29" s="152">
        <f>SR_HS2!C97</f>
        <v>155.497999</v>
      </c>
      <c r="D29" s="162">
        <f>SR_HS2!D97</f>
        <v>278.829088</v>
      </c>
      <c r="E29" s="163">
        <f>SR_HS2!E97</f>
        <v>134.020261</v>
      </c>
      <c r="F29" s="107">
        <f t="shared" si="0"/>
        <v>0.30288152785137423</v>
      </c>
      <c r="G29" s="153">
        <f>SR_HS2!F97</f>
        <v>319.583761</v>
      </c>
      <c r="H29" s="112">
        <f t="shared" si="1"/>
        <v>0.7157431490137435</v>
      </c>
      <c r="I29" s="177">
        <f t="shared" si="2"/>
        <v>185.56349999999998</v>
      </c>
      <c r="J29" s="146">
        <f t="shared" si="3"/>
        <v>-21.477737999999988</v>
      </c>
      <c r="K29" s="118">
        <f>SR_HS2!G97</f>
        <v>86.18777210117025</v>
      </c>
      <c r="L29" s="52">
        <f>SR_HS2!H97</f>
        <v>114.61636348356883</v>
      </c>
      <c r="M29" s="36"/>
      <c r="N29" s="36"/>
      <c r="O29" s="43"/>
      <c r="P29" s="44"/>
      <c r="Q29" s="44"/>
      <c r="R29" s="44"/>
    </row>
    <row r="30" spans="1:18" s="27" customFormat="1" ht="12.75" customHeight="1">
      <c r="A30" s="49" t="str">
        <f>SR_HS2!A82</f>
        <v>70</v>
      </c>
      <c r="B30" s="59" t="str">
        <f>SR_HS2!B82</f>
        <v>  Sklo a sklenený tovar</v>
      </c>
      <c r="C30" s="152">
        <f>SR_HS2!C82</f>
        <v>255.467194</v>
      </c>
      <c r="D30" s="162">
        <f>SR_HS2!D82</f>
        <v>285.196267</v>
      </c>
      <c r="E30" s="163">
        <f>SR_HS2!E82</f>
        <v>294.18353</v>
      </c>
      <c r="F30" s="107">
        <f t="shared" si="0"/>
        <v>0.6648454224030393</v>
      </c>
      <c r="G30" s="153">
        <f>SR_HS2!F82</f>
        <v>348.574617</v>
      </c>
      <c r="H30" s="112">
        <f t="shared" si="1"/>
        <v>0.7806713747193167</v>
      </c>
      <c r="I30" s="177">
        <f t="shared" si="2"/>
        <v>54.39108699999997</v>
      </c>
      <c r="J30" s="146">
        <f t="shared" si="3"/>
        <v>38.71633600000001</v>
      </c>
      <c r="K30" s="118">
        <f>SR_HS2!G82</f>
        <v>115.1551106792992</v>
      </c>
      <c r="L30" s="52">
        <f>SR_HS2!H82</f>
        <v>122.22271373559037</v>
      </c>
      <c r="M30" s="36"/>
      <c r="N30" s="36"/>
      <c r="O30" s="43"/>
      <c r="P30" s="44"/>
      <c r="Q30" s="44"/>
      <c r="R30" s="44"/>
    </row>
    <row r="31" spans="1:18" s="27" customFormat="1" ht="12.75" customHeight="1">
      <c r="A31" s="49" t="str">
        <f>SR_HS2!A74</f>
        <v>62</v>
      </c>
      <c r="B31" s="59" t="str">
        <f>SR_HS2!B74</f>
        <v>  Odevy a odevné doplnky iné ako pletené alebo háčkované</v>
      </c>
      <c r="C31" s="152">
        <f>SR_HS2!C74</f>
        <v>301.855969</v>
      </c>
      <c r="D31" s="162">
        <f>SR_HS2!D74</f>
        <v>278.6526</v>
      </c>
      <c r="E31" s="163">
        <f>SR_HS2!E74</f>
        <v>308.375906</v>
      </c>
      <c r="F31" s="107">
        <f t="shared" si="0"/>
        <v>0.696919740828081</v>
      </c>
      <c r="G31" s="153">
        <f>SR_HS2!F74</f>
        <v>344.857087</v>
      </c>
      <c r="H31" s="112">
        <f t="shared" si="1"/>
        <v>0.7723455554710944</v>
      </c>
      <c r="I31" s="177">
        <f t="shared" si="2"/>
        <v>36.48118099999999</v>
      </c>
      <c r="J31" s="146">
        <f t="shared" si="3"/>
        <v>6.51993699999997</v>
      </c>
      <c r="K31" s="118">
        <f>SR_HS2!G74</f>
        <v>102.15994966791595</v>
      </c>
      <c r="L31" s="52">
        <f>SR_HS2!H74</f>
        <v>123.75879033606721</v>
      </c>
      <c r="M31" s="36"/>
      <c r="N31" s="36"/>
      <c r="O31" s="43"/>
      <c r="P31" s="44"/>
      <c r="Q31" s="44"/>
      <c r="R31" s="44"/>
    </row>
    <row r="32" spans="1:18" s="27" customFormat="1" ht="12.75" customHeight="1">
      <c r="A32" s="49" t="str">
        <f>SR_HS2!A94</f>
        <v>83</v>
      </c>
      <c r="B32" s="59" t="str">
        <f>SR_HS2!B94</f>
        <v>  Rôzne predmety zo základných kovov</v>
      </c>
      <c r="C32" s="152">
        <f>SR_HS2!C94</f>
        <v>333.146764</v>
      </c>
      <c r="D32" s="162">
        <f>SR_HS2!D94</f>
        <v>349.832003</v>
      </c>
      <c r="E32" s="163">
        <f>SR_HS2!E94</f>
        <v>396.692178</v>
      </c>
      <c r="F32" s="107">
        <f t="shared" si="0"/>
        <v>0.8965117069823444</v>
      </c>
      <c r="G32" s="153">
        <f>SR_HS2!F94</f>
        <v>391.714657</v>
      </c>
      <c r="H32" s="112">
        <f t="shared" si="1"/>
        <v>0.8772882615772785</v>
      </c>
      <c r="I32" s="177">
        <f t="shared" si="2"/>
        <v>-4.977521000000024</v>
      </c>
      <c r="J32" s="146">
        <f t="shared" si="3"/>
        <v>63.545413999999994</v>
      </c>
      <c r="K32" s="118">
        <f>SR_HS2!G94</f>
        <v>119.07430023843786</v>
      </c>
      <c r="L32" s="52">
        <f>SR_HS2!H94</f>
        <v>111.97221913399386</v>
      </c>
      <c r="M32" s="36"/>
      <c r="N32" s="36"/>
      <c r="O32" s="43"/>
      <c r="P32" s="44"/>
      <c r="Q32" s="44"/>
      <c r="R32" s="44"/>
    </row>
    <row r="33" spans="1:18" s="27" customFormat="1" ht="12.75" customHeight="1">
      <c r="A33" s="60" t="str">
        <f>SR_HS2!A73</f>
        <v>61</v>
      </c>
      <c r="B33" s="61" t="str">
        <f>SR_HS2!B73</f>
        <v>  Odevy a odevné doplnky, pletené alebo háčkované</v>
      </c>
      <c r="C33" s="157">
        <f>SR_HS2!C73</f>
        <v>349.183436</v>
      </c>
      <c r="D33" s="166">
        <f>SR_HS2!D73</f>
        <v>284.977389</v>
      </c>
      <c r="E33" s="167">
        <f>SR_HS2!E73</f>
        <v>409.798398</v>
      </c>
      <c r="F33" s="110">
        <f t="shared" si="0"/>
        <v>0.9261313473884784</v>
      </c>
      <c r="G33" s="158">
        <f>SR_HS2!F73</f>
        <v>401.961698</v>
      </c>
      <c r="H33" s="115">
        <f t="shared" si="1"/>
        <v>0.9002376422669092</v>
      </c>
      <c r="I33" s="180">
        <f t="shared" si="2"/>
        <v>-7.8367000000000075</v>
      </c>
      <c r="J33" s="147">
        <f t="shared" si="3"/>
        <v>60.61496200000005</v>
      </c>
      <c r="K33" s="121">
        <f>SR_HS2!G73</f>
        <v>117.35905995266054</v>
      </c>
      <c r="L33" s="63">
        <f>SR_HS2!H73</f>
        <v>141.05038277264867</v>
      </c>
      <c r="M33" s="36"/>
      <c r="N33" s="36"/>
      <c r="O33" s="43"/>
      <c r="P33" s="44"/>
      <c r="Q33" s="44"/>
      <c r="R33" s="44"/>
    </row>
    <row r="34" spans="1:18" s="27" customFormat="1" ht="12.75" customHeight="1">
      <c r="A34" s="64" t="str">
        <f>SR_HS2!A22</f>
        <v>10</v>
      </c>
      <c r="B34" s="137" t="str">
        <f>SR_HS2!B22</f>
        <v>  Obilniny</v>
      </c>
      <c r="C34" s="159">
        <f>SR_HS2!C22</f>
        <v>72.34299</v>
      </c>
      <c r="D34" s="168">
        <f>SR_HS2!D22</f>
        <v>219.217764</v>
      </c>
      <c r="E34" s="169">
        <f>SR_HS2!E22</f>
        <v>96.663033</v>
      </c>
      <c r="F34" s="111">
        <f t="shared" si="0"/>
        <v>0.21845538057702935</v>
      </c>
      <c r="G34" s="154">
        <f>SR_HS2!F22</f>
        <v>184.09802</v>
      </c>
      <c r="H34" s="116">
        <f t="shared" si="1"/>
        <v>0.41230785991655916</v>
      </c>
      <c r="I34" s="178">
        <f t="shared" si="2"/>
        <v>87.43498699999999</v>
      </c>
      <c r="J34" s="145">
        <f t="shared" si="3"/>
        <v>24.320043</v>
      </c>
      <c r="K34" s="122">
        <f>SR_HS2!G22</f>
        <v>133.61769122343438</v>
      </c>
      <c r="L34" s="67">
        <f>SR_HS2!H22</f>
        <v>83.97951728036055</v>
      </c>
      <c r="M34" s="36"/>
      <c r="N34" s="36"/>
      <c r="O34" s="43"/>
      <c r="P34" s="44"/>
      <c r="Q34" s="44"/>
      <c r="R34" s="44"/>
    </row>
    <row r="35" spans="1:18" s="27" customFormat="1" ht="12.75" customHeight="1">
      <c r="A35" s="49" t="str">
        <f>SR_HS2!A42</f>
        <v>30</v>
      </c>
      <c r="B35" s="59" t="str">
        <f>SR_HS2!B42</f>
        <v>  Farmaceutické výrobky</v>
      </c>
      <c r="C35" s="152">
        <f>SR_HS2!C42</f>
        <v>1224.287196</v>
      </c>
      <c r="D35" s="162">
        <f>SR_HS2!D42</f>
        <v>236.56907</v>
      </c>
      <c r="E35" s="163">
        <f>SR_HS2!E42</f>
        <v>1227.465457</v>
      </c>
      <c r="F35" s="107">
        <f t="shared" si="0"/>
        <v>2.774032897913438</v>
      </c>
      <c r="G35" s="153">
        <f>SR_HS2!F42</f>
        <v>310.043825</v>
      </c>
      <c r="H35" s="112">
        <f t="shared" si="1"/>
        <v>0.6943774081116907</v>
      </c>
      <c r="I35" s="177">
        <f t="shared" si="2"/>
        <v>-917.421632</v>
      </c>
      <c r="J35" s="146">
        <f t="shared" si="3"/>
        <v>3.1782610000000204</v>
      </c>
      <c r="K35" s="118">
        <f>SR_HS2!G42</f>
        <v>100.25960093435462</v>
      </c>
      <c r="L35" s="52">
        <f>SR_HS2!H42</f>
        <v>131.05847903109228</v>
      </c>
      <c r="M35" s="36"/>
      <c r="N35" s="36"/>
      <c r="O35" s="43"/>
      <c r="P35" s="44"/>
      <c r="Q35" s="44"/>
      <c r="R35" s="44"/>
    </row>
    <row r="36" spans="1:18" s="27" customFormat="1" ht="12.75" customHeight="1">
      <c r="A36" s="49" t="str">
        <f>SR_HS2!A61</f>
        <v>49</v>
      </c>
      <c r="B36" s="59" t="str">
        <f>SR_HS2!B61</f>
        <v>  Knihy, noviny, obrazy a iné polygrafické výrobky; strojopisy a plány</v>
      </c>
      <c r="C36" s="152">
        <f>SR_HS2!C61</f>
        <v>103.357954</v>
      </c>
      <c r="D36" s="162">
        <f>SR_HS2!D61</f>
        <v>158.740101</v>
      </c>
      <c r="E36" s="163">
        <f>SR_HS2!E61</f>
        <v>108.29799</v>
      </c>
      <c r="F36" s="107">
        <f t="shared" si="0"/>
        <v>0.24475001339113084</v>
      </c>
      <c r="G36" s="153">
        <f>SR_HS2!F61</f>
        <v>168.271976</v>
      </c>
      <c r="H36" s="112">
        <f t="shared" si="1"/>
        <v>0.37686368548934207</v>
      </c>
      <c r="I36" s="177">
        <f t="shared" si="2"/>
        <v>59.973986</v>
      </c>
      <c r="J36" s="146">
        <f t="shared" si="3"/>
        <v>4.940035999999992</v>
      </c>
      <c r="K36" s="118">
        <f>SR_HS2!G61</f>
        <v>104.77954120492747</v>
      </c>
      <c r="L36" s="52">
        <f>SR_HS2!H61</f>
        <v>106.00470513748759</v>
      </c>
      <c r="M36" s="36"/>
      <c r="N36" s="36"/>
      <c r="O36" s="43"/>
      <c r="P36" s="44"/>
      <c r="Q36" s="44"/>
      <c r="R36" s="44"/>
    </row>
    <row r="37" spans="1:18" s="27" customFormat="1" ht="12.75" customHeight="1">
      <c r="A37" s="49" t="str">
        <f>SR_HS2!A16</f>
        <v>04</v>
      </c>
      <c r="B37" s="50" t="str">
        <f>SR_HS2!B16</f>
        <v>  Mlieko, vajcia, med, jedlé výrobky živočíšneho pôvodu</v>
      </c>
      <c r="C37" s="152">
        <f>SR_HS2!C16</f>
        <v>192.860188</v>
      </c>
      <c r="D37" s="162">
        <f>SR_HS2!D16</f>
        <v>183.342063</v>
      </c>
      <c r="E37" s="163">
        <f>SR_HS2!E16</f>
        <v>280.826537</v>
      </c>
      <c r="F37" s="107">
        <f t="shared" si="0"/>
        <v>0.6346590429917941</v>
      </c>
      <c r="G37" s="153">
        <f>SR_HS2!F16</f>
        <v>241.49596</v>
      </c>
      <c r="H37" s="112">
        <f t="shared" si="1"/>
        <v>0.5408568894227922</v>
      </c>
      <c r="I37" s="177">
        <f t="shared" si="2"/>
        <v>-39.33057699999998</v>
      </c>
      <c r="J37" s="146">
        <f t="shared" si="3"/>
        <v>87.96634899999998</v>
      </c>
      <c r="K37" s="118">
        <f>SR_HS2!G16</f>
        <v>145.61146077489045</v>
      </c>
      <c r="L37" s="52">
        <f>SR_HS2!H16</f>
        <v>131.71879712076765</v>
      </c>
      <c r="M37" s="36"/>
      <c r="N37" s="36"/>
      <c r="O37" s="43"/>
      <c r="P37" s="44"/>
      <c r="Q37" s="44"/>
      <c r="R37" s="44"/>
    </row>
    <row r="38" spans="1:18" s="27" customFormat="1" ht="12.75" customHeight="1">
      <c r="A38" s="49" t="str">
        <f>SR_HS2!A83</f>
        <v>71</v>
      </c>
      <c r="B38" s="59" t="str">
        <f>SR_HS2!B83</f>
        <v>  Perly, drahokamy, drahé kovy; bižutéria; mince</v>
      </c>
      <c r="C38" s="152">
        <f>SR_HS2!C83</f>
        <v>119.506132</v>
      </c>
      <c r="D38" s="171">
        <f>SR_HS2!D83</f>
        <v>145.619786</v>
      </c>
      <c r="E38" s="163">
        <f>SR_HS2!E83</f>
        <v>208.374429</v>
      </c>
      <c r="F38" s="107">
        <f t="shared" si="0"/>
        <v>0.47091958297766406</v>
      </c>
      <c r="G38" s="153">
        <f>SR_HS2!F83</f>
        <v>214.847347</v>
      </c>
      <c r="H38" s="112">
        <f t="shared" si="1"/>
        <v>0.48117437575005095</v>
      </c>
      <c r="I38" s="177">
        <f t="shared" si="2"/>
        <v>6.472918000000021</v>
      </c>
      <c r="J38" s="146">
        <f t="shared" si="3"/>
        <v>88.868297</v>
      </c>
      <c r="K38" s="118">
        <f>SR_HS2!G83</f>
        <v>174.36295988560656</v>
      </c>
      <c r="L38" s="52">
        <f>SR_HS2!H83</f>
        <v>147.53994144724263</v>
      </c>
      <c r="M38" s="36"/>
      <c r="N38" s="36"/>
      <c r="O38" s="43"/>
      <c r="P38" s="44"/>
      <c r="Q38" s="44"/>
      <c r="R38" s="44"/>
    </row>
    <row r="39" spans="1:18" s="27" customFormat="1" ht="12.75" customHeight="1">
      <c r="A39" s="49" t="str">
        <f>SR_HS2!A66</f>
        <v>54</v>
      </c>
      <c r="B39" s="59" t="str">
        <f>SR_HS2!B66</f>
        <v>  Umelo vyrobené vlákna</v>
      </c>
      <c r="C39" s="152">
        <f>SR_HS2!C66</f>
        <v>76.882806</v>
      </c>
      <c r="D39" s="162">
        <f>SR_HS2!D66</f>
        <v>112.818381</v>
      </c>
      <c r="E39" s="163">
        <f>SR_HS2!E66</f>
        <v>72.688043</v>
      </c>
      <c r="F39" s="107">
        <f t="shared" si="0"/>
        <v>0.16427266561110776</v>
      </c>
      <c r="G39" s="153">
        <f>SR_HS2!F66</f>
        <v>102.802939</v>
      </c>
      <c r="H39" s="112">
        <f t="shared" si="1"/>
        <v>0.23023854233860083</v>
      </c>
      <c r="I39" s="177">
        <f t="shared" si="2"/>
        <v>30.114896</v>
      </c>
      <c r="J39" s="146">
        <f t="shared" si="3"/>
        <v>-4.194763000000009</v>
      </c>
      <c r="K39" s="118">
        <f>SR_HS2!G66</f>
        <v>94.54395173870213</v>
      </c>
      <c r="L39" s="52">
        <f>SR_HS2!H66</f>
        <v>91.12250866283925</v>
      </c>
      <c r="M39" s="36"/>
      <c r="N39" s="36"/>
      <c r="O39" s="43"/>
      <c r="P39" s="44"/>
      <c r="Q39" s="44"/>
      <c r="R39" s="44"/>
    </row>
    <row r="40" spans="1:18" s="27" customFormat="1" ht="12.75" customHeight="1">
      <c r="A40" s="49" t="str">
        <f>SR_HS2!A43</f>
        <v>31</v>
      </c>
      <c r="B40" s="59" t="str">
        <f>SR_HS2!B43</f>
        <v>  Hnojivá</v>
      </c>
      <c r="C40" s="152">
        <f>SR_HS2!C43</f>
        <v>52.36931</v>
      </c>
      <c r="D40" s="162">
        <f>SR_HS2!D43</f>
        <v>96.603629</v>
      </c>
      <c r="E40" s="163">
        <f>SR_HS2!E43</f>
        <v>79.617222</v>
      </c>
      <c r="F40" s="107">
        <f t="shared" si="0"/>
        <v>0.1799323897947195</v>
      </c>
      <c r="G40" s="153">
        <f>SR_HS2!F43</f>
        <v>121.906301</v>
      </c>
      <c r="H40" s="112">
        <f t="shared" si="1"/>
        <v>0.2730226325935167</v>
      </c>
      <c r="I40" s="177">
        <f t="shared" si="2"/>
        <v>42.289079</v>
      </c>
      <c r="J40" s="146">
        <f t="shared" si="3"/>
        <v>27.247912</v>
      </c>
      <c r="K40" s="118">
        <f>SR_HS2!G43</f>
        <v>152.0303055358186</v>
      </c>
      <c r="L40" s="52">
        <f>SR_HS2!H43</f>
        <v>126.1922582639209</v>
      </c>
      <c r="M40" s="36"/>
      <c r="N40" s="36"/>
      <c r="O40" s="43"/>
      <c r="P40" s="44"/>
      <c r="Q40" s="44"/>
      <c r="R40" s="44"/>
    </row>
    <row r="41" spans="1:18" s="27" customFormat="1" ht="12.75" customHeight="1">
      <c r="A41" s="49" t="str">
        <f>SR_HS2!A106</f>
        <v>95</v>
      </c>
      <c r="B41" s="59" t="str">
        <f>SR_HS2!B106</f>
        <v>  Hračky, hry a športové potreby; ich časti, súčasti a príslušenstvo</v>
      </c>
      <c r="C41" s="152">
        <f>SR_HS2!C106</f>
        <v>229.438245</v>
      </c>
      <c r="D41" s="162">
        <f>SR_HS2!D106</f>
        <v>183.190566</v>
      </c>
      <c r="E41" s="163">
        <f>SR_HS2!E106</f>
        <v>196.314493</v>
      </c>
      <c r="F41" s="107">
        <f t="shared" si="0"/>
        <v>0.44366451113841593</v>
      </c>
      <c r="G41" s="153">
        <f>SR_HS2!F106</f>
        <v>185.201662</v>
      </c>
      <c r="H41" s="112">
        <f t="shared" si="1"/>
        <v>0.41477958813576565</v>
      </c>
      <c r="I41" s="177">
        <f t="shared" si="2"/>
        <v>-11.112831</v>
      </c>
      <c r="J41" s="146">
        <f t="shared" si="3"/>
        <v>-33.123751999999996</v>
      </c>
      <c r="K41" s="118">
        <f>SR_HS2!G106</f>
        <v>85.56310784193803</v>
      </c>
      <c r="L41" s="52">
        <f>SR_HS2!H106</f>
        <v>101.097816358076</v>
      </c>
      <c r="M41" s="36"/>
      <c r="N41" s="36"/>
      <c r="O41" s="43"/>
      <c r="P41" s="44"/>
      <c r="Q41" s="44"/>
      <c r="R41" s="44"/>
    </row>
    <row r="42" spans="1:18" s="27" customFormat="1" ht="12.75" customHeight="1">
      <c r="A42" s="49" t="str">
        <f>SR_HS2!A37</f>
        <v>25</v>
      </c>
      <c r="B42" s="59" t="str">
        <f>SR_HS2!B37</f>
        <v>  Soľ; síra; zeminy a kamene; sadra; vápno a cement</v>
      </c>
      <c r="C42" s="152">
        <f>SR_HS2!C37</f>
        <v>119.993639</v>
      </c>
      <c r="D42" s="162">
        <f>SR_HS2!D37</f>
        <v>202.939417</v>
      </c>
      <c r="E42" s="163">
        <f>SR_HS2!E37</f>
        <v>124.029688</v>
      </c>
      <c r="F42" s="107">
        <f t="shared" si="0"/>
        <v>0.2803031505838453</v>
      </c>
      <c r="G42" s="153">
        <f>SR_HS2!F37</f>
        <v>215.455265</v>
      </c>
      <c r="H42" s="112">
        <f t="shared" si="1"/>
        <v>0.48253587529026737</v>
      </c>
      <c r="I42" s="177">
        <f t="shared" si="2"/>
        <v>91.425577</v>
      </c>
      <c r="J42" s="146">
        <f t="shared" si="3"/>
        <v>4.036048999999991</v>
      </c>
      <c r="K42" s="118">
        <f>SR_HS2!G37</f>
        <v>103.3635524629768</v>
      </c>
      <c r="L42" s="52">
        <f>SR_HS2!H37</f>
        <v>106.16728291872445</v>
      </c>
      <c r="M42" s="36"/>
      <c r="N42" s="36"/>
      <c r="O42" s="43"/>
      <c r="P42" s="44"/>
      <c r="Q42" s="44"/>
      <c r="R42" s="44"/>
    </row>
    <row r="43" spans="1:18" s="27" customFormat="1" ht="12.75" customHeight="1">
      <c r="A43" s="60" t="str">
        <f>SR_HS2!A34</f>
        <v>22</v>
      </c>
      <c r="B43" s="61" t="str">
        <f>SR_HS2!B34</f>
        <v>  Nápoje, liehoviny a ocot</v>
      </c>
      <c r="C43" s="157">
        <f>SR_HS2!C34</f>
        <v>259.3843</v>
      </c>
      <c r="D43" s="170">
        <f>SR_HS2!D34</f>
        <v>117.439845</v>
      </c>
      <c r="E43" s="167">
        <f>SR_HS2!E34</f>
        <v>253.333466</v>
      </c>
      <c r="F43" s="110">
        <f t="shared" si="0"/>
        <v>0.5725255768451619</v>
      </c>
      <c r="G43" s="158">
        <f>SR_HS2!F34</f>
        <v>114.676111</v>
      </c>
      <c r="H43" s="115">
        <f t="shared" si="1"/>
        <v>0.25682982310164876</v>
      </c>
      <c r="I43" s="180">
        <f t="shared" si="2"/>
        <v>-138.657355</v>
      </c>
      <c r="J43" s="147">
        <f t="shared" si="3"/>
        <v>-6.050834000000009</v>
      </c>
      <c r="K43" s="132">
        <f>SR_HS2!G34</f>
        <v>97.66723197973046</v>
      </c>
      <c r="L43" s="63">
        <f>SR_HS2!H34</f>
        <v>97.64668115834111</v>
      </c>
      <c r="M43" s="36"/>
      <c r="N43" s="36"/>
      <c r="O43" s="43"/>
      <c r="P43" s="44"/>
      <c r="Q43" s="44"/>
      <c r="R43" s="44"/>
    </row>
    <row r="44" spans="1:18" s="27" customFormat="1" ht="12.75" customHeight="1">
      <c r="A44" s="45" t="str">
        <f>SR_HS2!A30</f>
        <v>18</v>
      </c>
      <c r="B44" s="69" t="str">
        <f>SR_HS2!B30</f>
        <v>  Kakao a kakaové prípravky</v>
      </c>
      <c r="C44" s="150">
        <f>SR_HS2!C30</f>
        <v>110.834945</v>
      </c>
      <c r="D44" s="160">
        <f>SR_HS2!D30</f>
        <v>125.013428</v>
      </c>
      <c r="E44" s="161">
        <f>SR_HS2!E30</f>
        <v>114.852143</v>
      </c>
      <c r="F44" s="109">
        <f t="shared" si="0"/>
        <v>0.2595621907410292</v>
      </c>
      <c r="G44" s="151">
        <f>SR_HS2!F30</f>
        <v>145.770782</v>
      </c>
      <c r="H44" s="114">
        <f t="shared" si="1"/>
        <v>0.3264697749860824</v>
      </c>
      <c r="I44" s="176">
        <f t="shared" si="2"/>
        <v>30.918639</v>
      </c>
      <c r="J44" s="145">
        <f t="shared" si="3"/>
        <v>4.017197999999993</v>
      </c>
      <c r="K44" s="120">
        <f>SR_HS2!G30</f>
        <v>103.62448684392815</v>
      </c>
      <c r="L44" s="48">
        <f>SR_HS2!H30</f>
        <v>116.60409952121302</v>
      </c>
      <c r="M44" s="36"/>
      <c r="N44" s="36"/>
      <c r="O44" s="43"/>
      <c r="P44" s="44"/>
      <c r="Q44" s="44"/>
      <c r="R44" s="44"/>
    </row>
    <row r="45" spans="1:18" s="27" customFormat="1" ht="12.75" customHeight="1">
      <c r="A45" s="49" t="str">
        <f>SR_HS2!A40</f>
        <v>28</v>
      </c>
      <c r="B45" s="59" t="str">
        <f>SR_HS2!B40</f>
        <v>  Anorganické chemikálie</v>
      </c>
      <c r="C45" s="152">
        <f>SR_HS2!C40</f>
        <v>172.749205</v>
      </c>
      <c r="D45" s="162">
        <f>SR_HS2!D40</f>
        <v>82.037674</v>
      </c>
      <c r="E45" s="163">
        <f>SR_HS2!E40</f>
        <v>246.105807</v>
      </c>
      <c r="F45" s="107">
        <f t="shared" si="0"/>
        <v>0.5561912973535802</v>
      </c>
      <c r="G45" s="153">
        <f>SR_HS2!F40</f>
        <v>85.616043</v>
      </c>
      <c r="H45" s="112">
        <f t="shared" si="1"/>
        <v>0.19174658947366252</v>
      </c>
      <c r="I45" s="177">
        <f t="shared" si="2"/>
        <v>-160.48976399999998</v>
      </c>
      <c r="J45" s="146">
        <f t="shared" si="3"/>
        <v>73.35660200000001</v>
      </c>
      <c r="K45" s="118">
        <f>SR_HS2!G40</f>
        <v>142.46421973403582</v>
      </c>
      <c r="L45" s="52">
        <f>SR_HS2!H40</f>
        <v>104.3618606251562</v>
      </c>
      <c r="M45" s="36"/>
      <c r="N45" s="36"/>
      <c r="O45" s="43"/>
      <c r="P45" s="44"/>
      <c r="Q45" s="44"/>
      <c r="R45" s="44"/>
    </row>
    <row r="46" spans="1:18" s="27" customFormat="1" ht="12.75" customHeight="1">
      <c r="A46" s="49" t="str">
        <f>SR_HS2!A33</f>
        <v>21</v>
      </c>
      <c r="B46" s="59" t="str">
        <f>SR_HS2!B33</f>
        <v>  Rôzne jedlé prípravky</v>
      </c>
      <c r="C46" s="152">
        <f>SR_HS2!C33</f>
        <v>184.785267</v>
      </c>
      <c r="D46" s="162">
        <f>SR_HS2!D33</f>
        <v>110.43091</v>
      </c>
      <c r="E46" s="163">
        <f>SR_HS2!E33</f>
        <v>181.247066</v>
      </c>
      <c r="F46" s="107">
        <f aca="true" t="shared" si="4" ref="F46:F77">E46/$E$11*100</f>
        <v>0.4096126052810691</v>
      </c>
      <c r="G46" s="153">
        <f>SR_HS2!F33</f>
        <v>108.864014</v>
      </c>
      <c r="H46" s="112">
        <f aca="true" t="shared" si="5" ref="H46:H77">G46/$G$11*100</f>
        <v>0.2438129895925352</v>
      </c>
      <c r="I46" s="177">
        <f aca="true" t="shared" si="6" ref="I46:I77">G46-E46</f>
        <v>-72.38305199999999</v>
      </c>
      <c r="J46" s="146">
        <f aca="true" t="shared" si="7" ref="J46:J77">E46-C46</f>
        <v>-3.538201000000015</v>
      </c>
      <c r="K46" s="118">
        <f>SR_HS2!G33</f>
        <v>98.08523641660241</v>
      </c>
      <c r="L46" s="52">
        <f>SR_HS2!H33</f>
        <v>98.58110740914839</v>
      </c>
      <c r="M46" s="36"/>
      <c r="N46" s="36"/>
      <c r="O46" s="43"/>
      <c r="P46" s="44"/>
      <c r="Q46" s="44"/>
      <c r="R46" s="44"/>
    </row>
    <row r="47" spans="1:18" s="27" customFormat="1" ht="12.75" customHeight="1">
      <c r="A47" s="49" t="str">
        <f>SR_HS2!A86</f>
        <v>74</v>
      </c>
      <c r="B47" s="59" t="str">
        <f>SR_HS2!B86</f>
        <v>  Meď a predmety z medi</v>
      </c>
      <c r="C47" s="152">
        <f>SR_HS2!C86</f>
        <v>219.271287</v>
      </c>
      <c r="D47" s="162">
        <f>SR_HS2!D86</f>
        <v>196.149728</v>
      </c>
      <c r="E47" s="163">
        <f>SR_HS2!E86</f>
        <v>510.06748</v>
      </c>
      <c r="F47" s="107">
        <f t="shared" si="4"/>
        <v>1.152736284028728</v>
      </c>
      <c r="G47" s="153">
        <f>SR_HS2!F86</f>
        <v>363.210553</v>
      </c>
      <c r="H47" s="112">
        <f t="shared" si="5"/>
        <v>0.8134501707652261</v>
      </c>
      <c r="I47" s="177">
        <f t="shared" si="6"/>
        <v>-146.85692699999998</v>
      </c>
      <c r="J47" s="146">
        <f t="shared" si="7"/>
        <v>290.796193</v>
      </c>
      <c r="K47" s="118">
        <f>SR_HS2!G86</f>
        <v>232.61936707654752</v>
      </c>
      <c r="L47" s="52">
        <f>SR_HS2!H86</f>
        <v>185.17005182897833</v>
      </c>
      <c r="M47" s="36"/>
      <c r="N47" s="36"/>
      <c r="O47" s="43"/>
      <c r="P47" s="44"/>
      <c r="Q47" s="44"/>
      <c r="R47" s="44"/>
    </row>
    <row r="48" spans="1:18" s="27" customFormat="1" ht="12.75" customHeight="1">
      <c r="A48" s="49" t="str">
        <f>SR_HS2!A24</f>
        <v>12</v>
      </c>
      <c r="B48" s="50" t="str">
        <f>SR_HS2!B24</f>
        <v>  Olejnaté semená a plody; priemyselné a liečivé rastliny; slama</v>
      </c>
      <c r="C48" s="152">
        <f>SR_HS2!C24</f>
        <v>46.700619</v>
      </c>
      <c r="D48" s="171">
        <f>SR_HS2!D24</f>
        <v>146.992461</v>
      </c>
      <c r="E48" s="163">
        <f>SR_HS2!E24</f>
        <v>65.776538</v>
      </c>
      <c r="F48" s="107">
        <f t="shared" si="4"/>
        <v>0.14865288410544117</v>
      </c>
      <c r="G48" s="153">
        <f>SR_HS2!F24</f>
        <v>212.214876</v>
      </c>
      <c r="H48" s="112">
        <f t="shared" si="5"/>
        <v>0.47527866603898283</v>
      </c>
      <c r="I48" s="177">
        <f t="shared" si="6"/>
        <v>146.438338</v>
      </c>
      <c r="J48" s="146">
        <f t="shared" si="7"/>
        <v>19.075919</v>
      </c>
      <c r="K48" s="118">
        <f>SR_HS2!G24</f>
        <v>140.84725086834501</v>
      </c>
      <c r="L48" s="52">
        <f>SR_HS2!H24</f>
        <v>144.3712654079586</v>
      </c>
      <c r="M48" s="36"/>
      <c r="N48" s="36"/>
      <c r="O48" s="43"/>
      <c r="P48" s="44"/>
      <c r="Q48" s="44"/>
      <c r="R48" s="44"/>
    </row>
    <row r="49" spans="1:18" s="27" customFormat="1" ht="12.75" customHeight="1">
      <c r="A49" s="49" t="str">
        <f>SR_HS2!A50</f>
        <v>38</v>
      </c>
      <c r="B49" s="59" t="str">
        <f>SR_HS2!B50</f>
        <v>  Rôzne chemické výrobky</v>
      </c>
      <c r="C49" s="152">
        <f>SR_HS2!C50</f>
        <v>335.09229</v>
      </c>
      <c r="D49" s="162">
        <f>SR_HS2!D50</f>
        <v>117.372257</v>
      </c>
      <c r="E49" s="163">
        <f>SR_HS2!E50</f>
        <v>309.795667</v>
      </c>
      <c r="F49" s="107">
        <f t="shared" si="4"/>
        <v>0.7001283555379403</v>
      </c>
      <c r="G49" s="153">
        <f>SR_HS2!F50</f>
        <v>141.56629</v>
      </c>
      <c r="H49" s="112">
        <f t="shared" si="5"/>
        <v>0.31705335052613276</v>
      </c>
      <c r="I49" s="177">
        <f t="shared" si="6"/>
        <v>-168.22937699999997</v>
      </c>
      <c r="J49" s="146">
        <f t="shared" si="7"/>
        <v>-25.29662300000001</v>
      </c>
      <c r="K49" s="118">
        <f>SR_HS2!G50</f>
        <v>92.45084898849805</v>
      </c>
      <c r="L49" s="52">
        <f>SR_HS2!H50</f>
        <v>120.61307639334227</v>
      </c>
      <c r="M49" s="36"/>
      <c r="N49" s="36"/>
      <c r="O49" s="43"/>
      <c r="P49" s="44"/>
      <c r="Q49" s="44"/>
      <c r="R49" s="44"/>
    </row>
    <row r="50" spans="1:18" s="27" customFormat="1" ht="12.75" customHeight="1">
      <c r="A50" s="49" t="str">
        <f>SR_HS2!A80</f>
        <v>68</v>
      </c>
      <c r="B50" s="59" t="str">
        <f>SR_HS2!B80</f>
        <v>  Predmety z kameňa, sadry, cementu, azbestu, sľudy</v>
      </c>
      <c r="C50" s="152">
        <f>SR_HS2!C80</f>
        <v>138.332472</v>
      </c>
      <c r="D50" s="162">
        <f>SR_HS2!D80</f>
        <v>126.870072</v>
      </c>
      <c r="E50" s="163">
        <f>SR_HS2!E80</f>
        <v>146.60169</v>
      </c>
      <c r="F50" s="107">
        <f t="shared" si="4"/>
        <v>0.33131515728650557</v>
      </c>
      <c r="G50" s="153">
        <f>SR_HS2!F80</f>
        <v>109.616352</v>
      </c>
      <c r="H50" s="112">
        <f t="shared" si="5"/>
        <v>0.24549793368217782</v>
      </c>
      <c r="I50" s="177">
        <f t="shared" si="6"/>
        <v>-36.985337999999985</v>
      </c>
      <c r="J50" s="146">
        <f t="shared" si="7"/>
        <v>8.269217999999995</v>
      </c>
      <c r="K50" s="118">
        <f>SR_HS2!G80</f>
        <v>105.97778517252262</v>
      </c>
      <c r="L50" s="52">
        <f>SR_HS2!H80</f>
        <v>86.4004806429053</v>
      </c>
      <c r="M50" s="36"/>
      <c r="N50" s="36"/>
      <c r="O50" s="43"/>
      <c r="P50" s="44"/>
      <c r="Q50" s="44"/>
      <c r="R50" s="44"/>
    </row>
    <row r="51" spans="1:18" s="27" customFormat="1" ht="12.75" customHeight="1">
      <c r="A51" s="49" t="str">
        <f>SR_HS2!A45</f>
        <v>33</v>
      </c>
      <c r="B51" s="59" t="str">
        <f>SR_HS2!B45</f>
        <v>  Silice a rezinoidy; voňavkárske, kozmetické a toaletné prípravky</v>
      </c>
      <c r="C51" s="152">
        <f>SR_HS2!C45</f>
        <v>179.063539</v>
      </c>
      <c r="D51" s="171">
        <f>SR_HS2!D45</f>
        <v>95.256647</v>
      </c>
      <c r="E51" s="163">
        <f>SR_HS2!E45</f>
        <v>192.756725</v>
      </c>
      <c r="F51" s="107">
        <f t="shared" si="4"/>
        <v>0.4356240685998006</v>
      </c>
      <c r="G51" s="153">
        <f>SR_HS2!F45</f>
        <v>160.81993</v>
      </c>
      <c r="H51" s="112">
        <f t="shared" si="5"/>
        <v>0.36017400496882507</v>
      </c>
      <c r="I51" s="177">
        <f t="shared" si="6"/>
        <v>-31.93679499999999</v>
      </c>
      <c r="J51" s="146">
        <f t="shared" si="7"/>
        <v>13.693185999999997</v>
      </c>
      <c r="K51" s="118">
        <f>SR_HS2!G45</f>
        <v>107.6471101132431</v>
      </c>
      <c r="L51" s="52">
        <f>SR_HS2!H45</f>
        <v>168.82803989521068</v>
      </c>
      <c r="M51" s="36"/>
      <c r="N51" s="36"/>
      <c r="O51" s="43"/>
      <c r="P51" s="44"/>
      <c r="Q51" s="44"/>
      <c r="R51" s="44"/>
    </row>
    <row r="52" spans="1:18" s="27" customFormat="1" ht="12.75" customHeight="1">
      <c r="A52" s="49" t="str">
        <f>SR_HS2!A67</f>
        <v>55</v>
      </c>
      <c r="B52" s="59" t="str">
        <f>SR_HS2!B67</f>
        <v>  Umelo vyrobené strižné vlákna</v>
      </c>
      <c r="C52" s="152">
        <f>SR_HS2!C67</f>
        <v>112.981983</v>
      </c>
      <c r="D52" s="162">
        <f>SR_HS2!D67</f>
        <v>41.577757</v>
      </c>
      <c r="E52" s="163">
        <f>SR_HS2!E67</f>
        <v>147.727148</v>
      </c>
      <c r="F52" s="107">
        <f t="shared" si="4"/>
        <v>0.33385865657556124</v>
      </c>
      <c r="G52" s="153">
        <f>SR_HS2!F67</f>
        <v>34.177597</v>
      </c>
      <c r="H52" s="112">
        <f t="shared" si="5"/>
        <v>0.07654450534644866</v>
      </c>
      <c r="I52" s="177">
        <f t="shared" si="6"/>
        <v>-113.54955100000001</v>
      </c>
      <c r="J52" s="146">
        <f t="shared" si="7"/>
        <v>34.745165</v>
      </c>
      <c r="K52" s="118">
        <f>SR_HS2!G67</f>
        <v>130.75283693684153</v>
      </c>
      <c r="L52" s="52">
        <f>SR_HS2!H67</f>
        <v>82.20163728408917</v>
      </c>
      <c r="M52" s="36"/>
      <c r="N52" s="36"/>
      <c r="O52" s="43"/>
      <c r="P52" s="44"/>
      <c r="Q52" s="44"/>
      <c r="R52" s="44"/>
    </row>
    <row r="53" spans="1:18" s="27" customFormat="1" ht="12.75" customHeight="1">
      <c r="A53" s="60" t="str">
        <f>SR_HS2!A107</f>
        <v>96</v>
      </c>
      <c r="B53" s="61" t="str">
        <f>SR_HS2!B107</f>
        <v>  Rôzne výrobky</v>
      </c>
      <c r="C53" s="157">
        <f>SR_HS2!C107</f>
        <v>86.475878</v>
      </c>
      <c r="D53" s="175">
        <f>SR_HS2!D107</f>
        <v>83.187031</v>
      </c>
      <c r="E53" s="167">
        <f>SR_HS2!E107</f>
        <v>95.523972</v>
      </c>
      <c r="F53" s="110">
        <f t="shared" si="4"/>
        <v>0.2158811389405658</v>
      </c>
      <c r="G53" s="158">
        <f>SR_HS2!F107</f>
        <v>94.051804</v>
      </c>
      <c r="H53" s="115">
        <f t="shared" si="5"/>
        <v>0.21063940844410867</v>
      </c>
      <c r="I53" s="180">
        <f t="shared" si="6"/>
        <v>-1.4721679999999964</v>
      </c>
      <c r="J53" s="147">
        <f t="shared" si="7"/>
        <v>9.048094000000006</v>
      </c>
      <c r="K53" s="121">
        <f>SR_HS2!G107</f>
        <v>110.46314210304983</v>
      </c>
      <c r="L53" s="63">
        <f>SR_HS2!H107</f>
        <v>113.0606572555763</v>
      </c>
      <c r="M53" s="36"/>
      <c r="N53" s="36"/>
      <c r="O53" s="43"/>
      <c r="P53" s="44"/>
      <c r="Q53" s="44"/>
      <c r="R53" s="44"/>
    </row>
    <row r="54" spans="1:18" s="27" customFormat="1" ht="12.75" customHeight="1">
      <c r="A54" s="64" t="str">
        <f>SR_HS2!A13</f>
        <v>01</v>
      </c>
      <c r="B54" s="189" t="str">
        <f>SR_HS2!B13</f>
        <v>  Živé zvieratá</v>
      </c>
      <c r="C54" s="159">
        <f>SR_HS2!C13</f>
        <v>46.419258</v>
      </c>
      <c r="D54" s="168">
        <f>SR_HS2!D13</f>
        <v>99.841711</v>
      </c>
      <c r="E54" s="169">
        <f>SR_HS2!E13</f>
        <v>60.40459</v>
      </c>
      <c r="F54" s="111">
        <f t="shared" si="4"/>
        <v>0.13651245245997423</v>
      </c>
      <c r="G54" s="154">
        <f>SR_HS2!F13</f>
        <v>128.592404</v>
      </c>
      <c r="H54" s="116">
        <f t="shared" si="5"/>
        <v>0.28799689912344295</v>
      </c>
      <c r="I54" s="178">
        <f t="shared" si="6"/>
        <v>68.18781399999999</v>
      </c>
      <c r="J54" s="145">
        <f t="shared" si="7"/>
        <v>13.985332</v>
      </c>
      <c r="K54" s="122">
        <f>SR_HS2!G13</f>
        <v>130.1282971821738</v>
      </c>
      <c r="L54" s="67">
        <f>SR_HS2!H13</f>
        <v>128.7962743346816</v>
      </c>
      <c r="M54" s="36"/>
      <c r="N54" s="36"/>
      <c r="O54" s="43"/>
      <c r="P54" s="44"/>
      <c r="Q54" s="44"/>
      <c r="R54" s="44"/>
    </row>
    <row r="55" spans="1:18" s="27" customFormat="1" ht="12.75" customHeight="1">
      <c r="A55" s="49" t="str">
        <f>SR_HS2!A31</f>
        <v>19</v>
      </c>
      <c r="B55" s="59" t="str">
        <f>SR_HS2!B31</f>
        <v>  Prípravky z obilia, múky, škrobu alebo z mlieka; cukrárske výrobky</v>
      </c>
      <c r="C55" s="152">
        <f>SR_HS2!C31</f>
        <v>156.644315</v>
      </c>
      <c r="D55" s="162">
        <f>SR_HS2!D31</f>
        <v>70.41059</v>
      </c>
      <c r="E55" s="163">
        <f>SR_HS2!E31</f>
        <v>193.544919</v>
      </c>
      <c r="F55" s="107">
        <f t="shared" si="4"/>
        <v>0.437405361974265</v>
      </c>
      <c r="G55" s="153">
        <f>SR_HS2!F31</f>
        <v>86.004281</v>
      </c>
      <c r="H55" s="112">
        <f t="shared" si="5"/>
        <v>0.19261609137769323</v>
      </c>
      <c r="I55" s="177">
        <f t="shared" si="6"/>
        <v>-107.54063799999999</v>
      </c>
      <c r="J55" s="146">
        <f t="shared" si="7"/>
        <v>36.90060399999999</v>
      </c>
      <c r="K55" s="118">
        <f>SR_HS2!G31</f>
        <v>123.55693789461813</v>
      </c>
      <c r="L55" s="52">
        <f>SR_HS2!H31</f>
        <v>122.14679780413715</v>
      </c>
      <c r="M55" s="36"/>
      <c r="N55" s="36"/>
      <c r="O55" s="43"/>
      <c r="P55" s="44"/>
      <c r="Q55" s="44"/>
      <c r="R55" s="44"/>
    </row>
    <row r="56" spans="1:18" s="27" customFormat="1" ht="12.75" customHeight="1">
      <c r="A56" s="49" t="str">
        <f>SR_HS2!A53</f>
        <v>41</v>
      </c>
      <c r="B56" s="59" t="str">
        <f>SR_HS2!B53</f>
        <v>  Surové kože a kožky (iné ako kožušiny) a usne</v>
      </c>
      <c r="C56" s="152">
        <f>SR_HS2!C53</f>
        <v>93.140547</v>
      </c>
      <c r="D56" s="162">
        <f>SR_HS2!D53</f>
        <v>63.641291</v>
      </c>
      <c r="E56" s="163">
        <f>SR_HS2!E53</f>
        <v>128.339222</v>
      </c>
      <c r="F56" s="107">
        <f t="shared" si="4"/>
        <v>0.2900425603753801</v>
      </c>
      <c r="G56" s="153">
        <f>SR_HS2!F53</f>
        <v>66.068417</v>
      </c>
      <c r="H56" s="112">
        <f t="shared" si="5"/>
        <v>0.14796752089644863</v>
      </c>
      <c r="I56" s="177">
        <f t="shared" si="6"/>
        <v>-62.27080500000001</v>
      </c>
      <c r="J56" s="146">
        <f t="shared" si="7"/>
        <v>35.19867500000001</v>
      </c>
      <c r="K56" s="118">
        <f>SR_HS2!G53</f>
        <v>137.79092579303835</v>
      </c>
      <c r="L56" s="52">
        <f>SR_HS2!H53</f>
        <v>103.81375984343246</v>
      </c>
      <c r="M56" s="36"/>
      <c r="N56" s="36"/>
      <c r="O56" s="43"/>
      <c r="P56" s="44"/>
      <c r="Q56" s="44"/>
      <c r="R56" s="44"/>
    </row>
    <row r="57" spans="1:18" s="27" customFormat="1" ht="12.75" customHeight="1">
      <c r="A57" s="49" t="str">
        <f>SR_HS2!A93</f>
        <v>82</v>
      </c>
      <c r="B57" s="59" t="str">
        <f>SR_HS2!B93</f>
        <v>  Nástroje, náradie, nožiarsky tovar, lyžice a vidličky</v>
      </c>
      <c r="C57" s="152">
        <f>SR_HS2!C93</f>
        <v>139.939982</v>
      </c>
      <c r="D57" s="162">
        <f>SR_HS2!D93</f>
        <v>63.906778</v>
      </c>
      <c r="E57" s="163">
        <f>SR_HS2!E93</f>
        <v>169.22569</v>
      </c>
      <c r="F57" s="107">
        <f t="shared" si="4"/>
        <v>0.3824446778155656</v>
      </c>
      <c r="G57" s="153">
        <f>SR_HS2!F93</f>
        <v>64.908955</v>
      </c>
      <c r="H57" s="112">
        <f t="shared" si="5"/>
        <v>0.14537077761873946</v>
      </c>
      <c r="I57" s="177">
        <f t="shared" si="6"/>
        <v>-104.31673499999998</v>
      </c>
      <c r="J57" s="146">
        <f t="shared" si="7"/>
        <v>29.285708</v>
      </c>
      <c r="K57" s="118">
        <f>SR_HS2!G93</f>
        <v>120.92733440540246</v>
      </c>
      <c r="L57" s="52">
        <f>SR_HS2!H93</f>
        <v>101.56818577209448</v>
      </c>
      <c r="M57" s="36"/>
      <c r="N57" s="36"/>
      <c r="O57" s="43"/>
      <c r="P57" s="44"/>
      <c r="Q57" s="44"/>
      <c r="R57" s="44"/>
    </row>
    <row r="58" spans="1:18" s="27" customFormat="1" ht="12.75" customHeight="1">
      <c r="A58" s="49" t="str">
        <f>SR_HS2!A44</f>
        <v>32</v>
      </c>
      <c r="B58" s="59" t="str">
        <f>SR_HS2!B44</f>
        <v>  Farbiarske výťažky; taníny; farbivá, pigmenty; laky; tmely</v>
      </c>
      <c r="C58" s="152">
        <f>SR_HS2!C44</f>
        <v>247.370981</v>
      </c>
      <c r="D58" s="171">
        <f>SR_HS2!D44</f>
        <v>75.545976</v>
      </c>
      <c r="E58" s="163">
        <f>SR_HS2!E44</f>
        <v>284.692975</v>
      </c>
      <c r="F58" s="107">
        <f t="shared" si="4"/>
        <v>0.643397069914325</v>
      </c>
      <c r="G58" s="153">
        <f>SR_HS2!F44</f>
        <v>84.029119</v>
      </c>
      <c r="H58" s="112">
        <f t="shared" si="5"/>
        <v>0.18819249780939457</v>
      </c>
      <c r="I58" s="177">
        <f t="shared" si="6"/>
        <v>-200.663856</v>
      </c>
      <c r="J58" s="146">
        <f t="shared" si="7"/>
        <v>37.32199399999999</v>
      </c>
      <c r="K58" s="118">
        <f>SR_HS2!G44</f>
        <v>115.08745845981021</v>
      </c>
      <c r="L58" s="52">
        <f>SR_HS2!H44</f>
        <v>111.22911298412505</v>
      </c>
      <c r="M58" s="36"/>
      <c r="N58" s="36"/>
      <c r="O58" s="43"/>
      <c r="P58" s="44"/>
      <c r="Q58" s="44"/>
      <c r="R58" s="44"/>
    </row>
    <row r="59" spans="1:18" s="27" customFormat="1" ht="12.75" customHeight="1">
      <c r="A59" s="49" t="str">
        <f>SR_HS2!A20</f>
        <v>08</v>
      </c>
      <c r="B59" s="50" t="str">
        <f>SR_HS2!B20</f>
        <v>  Jedlé ovocie a orechy; šupy citrusových plodov a melónov</v>
      </c>
      <c r="C59" s="152">
        <f>SR_HS2!C20</f>
        <v>169.041096</v>
      </c>
      <c r="D59" s="162">
        <f>SR_HS2!D20</f>
        <v>49.088354</v>
      </c>
      <c r="E59" s="163">
        <f>SR_HS2!E20</f>
        <v>181.570178</v>
      </c>
      <c r="F59" s="107">
        <f t="shared" si="4"/>
        <v>0.4103428281257113</v>
      </c>
      <c r="G59" s="153">
        <f>SR_HS2!F20</f>
        <v>43.057299</v>
      </c>
      <c r="H59" s="112">
        <f t="shared" si="5"/>
        <v>0.09643157924499896</v>
      </c>
      <c r="I59" s="177">
        <f t="shared" si="6"/>
        <v>-138.512879</v>
      </c>
      <c r="J59" s="146">
        <f t="shared" si="7"/>
        <v>12.529081999999988</v>
      </c>
      <c r="K59" s="118">
        <f>SR_HS2!G20</f>
        <v>107.4118556353894</v>
      </c>
      <c r="L59" s="52">
        <f>SR_HS2!H20</f>
        <v>87.71387812270095</v>
      </c>
      <c r="M59" s="36"/>
      <c r="N59" s="36"/>
      <c r="O59" s="43"/>
      <c r="P59" s="44"/>
      <c r="Q59" s="44"/>
      <c r="R59" s="44"/>
    </row>
    <row r="60" spans="1:18" s="27" customFormat="1" ht="12.75" customHeight="1">
      <c r="A60" s="49" t="str">
        <f>SR_HS2!A46</f>
        <v>34</v>
      </c>
      <c r="B60" s="59" t="str">
        <f>SR_HS2!B46</f>
        <v>  Mydlo, pracie, čistiace prípravky, vosky, sviečky; modelovacie pasty</v>
      </c>
      <c r="C60" s="152">
        <f>SR_HS2!C46</f>
        <v>141.163872</v>
      </c>
      <c r="D60" s="162">
        <f>SR_HS2!D46</f>
        <v>51.94387</v>
      </c>
      <c r="E60" s="163">
        <f>SR_HS2!E46</f>
        <v>152.122633</v>
      </c>
      <c r="F60" s="107">
        <f t="shared" si="4"/>
        <v>0.3437923128937488</v>
      </c>
      <c r="G60" s="153">
        <f>SR_HS2!F46</f>
        <v>58.618931</v>
      </c>
      <c r="H60" s="112">
        <f t="shared" si="5"/>
        <v>0.13128357377882963</v>
      </c>
      <c r="I60" s="177">
        <f t="shared" si="6"/>
        <v>-93.503702</v>
      </c>
      <c r="J60" s="146">
        <f t="shared" si="7"/>
        <v>10.95876100000001</v>
      </c>
      <c r="K60" s="118">
        <f>SR_HS2!G46</f>
        <v>107.76314849170474</v>
      </c>
      <c r="L60" s="52">
        <f>SR_HS2!H46</f>
        <v>112.85052692454376</v>
      </c>
      <c r="M60" s="36"/>
      <c r="N60" s="36"/>
      <c r="O60" s="43"/>
      <c r="P60" s="44"/>
      <c r="Q60" s="44"/>
      <c r="R60" s="44"/>
    </row>
    <row r="61" spans="1:18" s="27" customFormat="1" ht="12.75" customHeight="1">
      <c r="A61" s="49" t="str">
        <f>SR_HS2!A75</f>
        <v>63</v>
      </c>
      <c r="B61" s="59" t="str">
        <f>SR_HS2!B75</f>
        <v>  Celkom dohotovené textilné výrobky; súpravy; obnosené odevy</v>
      </c>
      <c r="C61" s="152">
        <f>SR_HS2!C75</f>
        <v>87.576937</v>
      </c>
      <c r="D61" s="162">
        <f>SR_HS2!D75</f>
        <v>59.868089</v>
      </c>
      <c r="E61" s="163">
        <f>SR_HS2!E75</f>
        <v>93.626673</v>
      </c>
      <c r="F61" s="107">
        <f t="shared" si="4"/>
        <v>0.21159330353700034</v>
      </c>
      <c r="G61" s="153">
        <f>SR_HS2!F75</f>
        <v>86.394101</v>
      </c>
      <c r="H61" s="112">
        <f t="shared" si="5"/>
        <v>0.19348913634554607</v>
      </c>
      <c r="I61" s="177">
        <f t="shared" si="6"/>
        <v>-7.2325719999999905</v>
      </c>
      <c r="J61" s="146">
        <f t="shared" si="7"/>
        <v>6.049735999999996</v>
      </c>
      <c r="K61" s="118">
        <f>SR_HS2!G75</f>
        <v>106.90791001288386</v>
      </c>
      <c r="L61" s="52">
        <f>SR_HS2!H75</f>
        <v>144.30743062468557</v>
      </c>
      <c r="M61" s="36"/>
      <c r="N61" s="36"/>
      <c r="O61" s="43"/>
      <c r="P61" s="44"/>
      <c r="Q61" s="44"/>
      <c r="R61" s="44"/>
    </row>
    <row r="62" spans="1:18" s="27" customFormat="1" ht="12.75" customHeight="1">
      <c r="A62" s="49" t="str">
        <f>SR_HS2!A72</f>
        <v>60</v>
      </c>
      <c r="B62" s="59" t="str">
        <f>SR_HS2!B72</f>
        <v>  Pletené alebo háčkované textílie</v>
      </c>
      <c r="C62" s="152">
        <f>SR_HS2!C72</f>
        <v>32.59299</v>
      </c>
      <c r="D62" s="171">
        <f>SR_HS2!D72</f>
        <v>43.379781</v>
      </c>
      <c r="E62" s="163">
        <f>SR_HS2!E72</f>
        <v>23.876763</v>
      </c>
      <c r="F62" s="107">
        <f t="shared" si="4"/>
        <v>0.05396072506966064</v>
      </c>
      <c r="G62" s="153">
        <f>SR_HS2!F72</f>
        <v>41.976067</v>
      </c>
      <c r="H62" s="112">
        <f t="shared" si="5"/>
        <v>0.0940100406972552</v>
      </c>
      <c r="I62" s="177">
        <f t="shared" si="6"/>
        <v>18.099304</v>
      </c>
      <c r="J62" s="146">
        <f t="shared" si="7"/>
        <v>-8.716227</v>
      </c>
      <c r="K62" s="118">
        <f>SR_HS2!G72</f>
        <v>73.25735687336449</v>
      </c>
      <c r="L62" s="52">
        <f>SR_HS2!H72</f>
        <v>96.76412843116935</v>
      </c>
      <c r="M62" s="36"/>
      <c r="N62" s="36"/>
      <c r="O62" s="43"/>
      <c r="P62" s="44"/>
      <c r="Q62" s="44"/>
      <c r="R62" s="44"/>
    </row>
    <row r="63" spans="1:18" s="27" customFormat="1" ht="12.75" customHeight="1">
      <c r="A63" s="53" t="str">
        <f>SR_HS2!A59</f>
        <v>47</v>
      </c>
      <c r="B63" s="68" t="str">
        <f>SR_HS2!B59</f>
        <v>  Vláknina z dreva alebo iných celulózových vláknin; zberový papier</v>
      </c>
      <c r="C63" s="155">
        <f>SR_HS2!C59</f>
        <v>73.471236</v>
      </c>
      <c r="D63" s="164">
        <f>SR_HS2!D59</f>
        <v>56.375584</v>
      </c>
      <c r="E63" s="165">
        <f>SR_HS2!E59</f>
        <v>121.346548</v>
      </c>
      <c r="F63" s="108">
        <f t="shared" si="4"/>
        <v>0.2742393395109872</v>
      </c>
      <c r="G63" s="156">
        <f>SR_HS2!F59</f>
        <v>112.520808</v>
      </c>
      <c r="H63" s="113">
        <f t="shared" si="5"/>
        <v>0.25200278385700214</v>
      </c>
      <c r="I63" s="179">
        <f t="shared" si="6"/>
        <v>-8.825739999999996</v>
      </c>
      <c r="J63" s="147">
        <f t="shared" si="7"/>
        <v>47.875311999999994</v>
      </c>
      <c r="K63" s="119">
        <f>SR_HS2!G59</f>
        <v>165.1619798529046</v>
      </c>
      <c r="L63" s="56">
        <f>SR_HS2!H59</f>
        <v>199.59138339036983</v>
      </c>
      <c r="M63" s="70"/>
      <c r="N63" s="70"/>
      <c r="O63" s="43"/>
      <c r="P63" s="44"/>
      <c r="Q63" s="44"/>
      <c r="R63" s="44"/>
    </row>
    <row r="64" spans="1:18" s="27" customFormat="1" ht="12.75" customHeight="1">
      <c r="A64" s="45" t="str">
        <f>SR_HS2!A14</f>
        <v>02</v>
      </c>
      <c r="B64" s="57" t="str">
        <f>SR_HS2!B14</f>
        <v>  Mäso a jedlé droby</v>
      </c>
      <c r="C64" s="150">
        <f>SR_HS2!C14</f>
        <v>272.10057</v>
      </c>
      <c r="D64" s="160">
        <f>SR_HS2!D14</f>
        <v>60.344121</v>
      </c>
      <c r="E64" s="161">
        <f>SR_HS2!E14</f>
        <v>320.058897</v>
      </c>
      <c r="F64" s="109">
        <f t="shared" si="4"/>
        <v>0.7233229289546423</v>
      </c>
      <c r="G64" s="151">
        <f>SR_HS2!F14</f>
        <v>132.216821</v>
      </c>
      <c r="H64" s="114">
        <f t="shared" si="5"/>
        <v>0.2961141815185236</v>
      </c>
      <c r="I64" s="176">
        <f t="shared" si="6"/>
        <v>-187.842076</v>
      </c>
      <c r="J64" s="145">
        <f t="shared" si="7"/>
        <v>47.958327</v>
      </c>
      <c r="K64" s="120">
        <f>SR_HS2!G14</f>
        <v>117.62522107175299</v>
      </c>
      <c r="L64" s="48">
        <f>SR_HS2!H14</f>
        <v>219.10472604282364</v>
      </c>
      <c r="M64" s="70"/>
      <c r="N64" s="70"/>
      <c r="O64" s="43"/>
      <c r="P64" s="44"/>
      <c r="Q64" s="44"/>
      <c r="R64" s="44"/>
    </row>
    <row r="65" spans="1:18" s="27" customFormat="1" ht="12.75" customHeight="1">
      <c r="A65" s="49">
        <f>SR_HS2!A110</f>
        <v>99</v>
      </c>
      <c r="B65" s="59" t="str">
        <f>SR_HS2!B110</f>
        <v>  Nešpecifikované tovary z dôvodu zjednodušenia</v>
      </c>
      <c r="C65" s="152">
        <f>SR_HS2!C110</f>
        <v>71.863814</v>
      </c>
      <c r="D65" s="171">
        <f>SR_HS2!D110</f>
        <v>33.632923</v>
      </c>
      <c r="E65" s="163">
        <f>SR_HS2!E110</f>
        <v>88.13101</v>
      </c>
      <c r="F65" s="107">
        <f t="shared" si="4"/>
        <v>0.19917327992582212</v>
      </c>
      <c r="G65" s="153">
        <f>SR_HS2!F110</f>
        <v>34.299076</v>
      </c>
      <c r="H65" s="112">
        <f t="shared" si="5"/>
        <v>0.07681657099123292</v>
      </c>
      <c r="I65" s="177">
        <f t="shared" si="6"/>
        <v>-53.831934000000004</v>
      </c>
      <c r="J65" s="146">
        <f t="shared" si="7"/>
        <v>16.267196</v>
      </c>
      <c r="K65" s="118">
        <f>SR_HS2!G110</f>
        <v>122.6361434142641</v>
      </c>
      <c r="L65" s="52">
        <f>SR_HS2!H110</f>
        <v>101.98065746471099</v>
      </c>
      <c r="M65" s="70"/>
      <c r="N65" s="70"/>
      <c r="O65" s="43"/>
      <c r="P65" s="44"/>
      <c r="Q65" s="44"/>
      <c r="R65" s="44"/>
    </row>
    <row r="66" spans="1:18" s="27" customFormat="1" ht="12.75" customHeight="1">
      <c r="A66" s="49" t="str">
        <f>SR_HS2!A27</f>
        <v>15</v>
      </c>
      <c r="B66" s="59" t="str">
        <f>SR_HS2!B27</f>
        <v>  Živočíšne a rastlinné tuky a oleje; upravené jedlé tuky; vosky</v>
      </c>
      <c r="C66" s="152">
        <f>SR_HS2!C27</f>
        <v>145.305033</v>
      </c>
      <c r="D66" s="162">
        <f>SR_HS2!D27</f>
        <v>91.23898</v>
      </c>
      <c r="E66" s="163">
        <f>SR_HS2!E27</f>
        <v>157.877314</v>
      </c>
      <c r="F66" s="107">
        <f t="shared" si="4"/>
        <v>0.356797708947837</v>
      </c>
      <c r="G66" s="153">
        <f>SR_HS2!F27</f>
        <v>66.997655</v>
      </c>
      <c r="H66" s="112">
        <f t="shared" si="5"/>
        <v>0.1500486520847859</v>
      </c>
      <c r="I66" s="177">
        <f t="shared" si="6"/>
        <v>-90.87965900000002</v>
      </c>
      <c r="J66" s="146">
        <f t="shared" si="7"/>
        <v>12.572281000000004</v>
      </c>
      <c r="K66" s="118">
        <f>SR_HS2!G27</f>
        <v>108.65233690838501</v>
      </c>
      <c r="L66" s="52">
        <f>SR_HS2!H27</f>
        <v>73.43095571651503</v>
      </c>
      <c r="M66" s="36"/>
      <c r="N66" s="36"/>
      <c r="O66" s="43"/>
      <c r="P66" s="44"/>
      <c r="Q66" s="44"/>
      <c r="R66" s="44"/>
    </row>
    <row r="67" spans="1:18" s="27" customFormat="1" ht="12.75" customHeight="1">
      <c r="A67" s="49" t="str">
        <f>SR_HS2!A81</f>
        <v>69</v>
      </c>
      <c r="B67" s="59" t="str">
        <f>SR_HS2!B81</f>
        <v>  Keramické výrobky</v>
      </c>
      <c r="C67" s="152">
        <f>SR_HS2!C81</f>
        <v>124.097138</v>
      </c>
      <c r="D67" s="162">
        <f>SR_HS2!D81</f>
        <v>41.195189</v>
      </c>
      <c r="E67" s="163">
        <f>SR_HS2!E81</f>
        <v>135.046193</v>
      </c>
      <c r="F67" s="107">
        <f t="shared" si="4"/>
        <v>0.30520010154547866</v>
      </c>
      <c r="G67" s="153">
        <f>SR_HS2!F81</f>
        <v>54.433221</v>
      </c>
      <c r="H67" s="112">
        <f t="shared" si="5"/>
        <v>0.12190921368342317</v>
      </c>
      <c r="I67" s="177">
        <f t="shared" si="6"/>
        <v>-80.61297199999998</v>
      </c>
      <c r="J67" s="146">
        <f t="shared" si="7"/>
        <v>10.949054999999987</v>
      </c>
      <c r="K67" s="118">
        <f>SR_HS2!G81</f>
        <v>108.82297140486831</v>
      </c>
      <c r="L67" s="52">
        <f>SR_HS2!H81</f>
        <v>132.134898082395</v>
      </c>
      <c r="M67" s="36"/>
      <c r="N67" s="36"/>
      <c r="O67" s="43"/>
      <c r="P67" s="44"/>
      <c r="Q67" s="44"/>
      <c r="R67" s="44"/>
    </row>
    <row r="68" spans="1:18" s="27" customFormat="1" ht="12.75" customHeight="1">
      <c r="A68" s="49" t="str">
        <f>SR_HS2!A19</f>
        <v>07</v>
      </c>
      <c r="B68" s="50" t="str">
        <f>SR_HS2!B19</f>
        <v>  Zelenina, jedlé rastliny, korene a hľuzy</v>
      </c>
      <c r="C68" s="152">
        <f>SR_HS2!C19</f>
        <v>143.764054</v>
      </c>
      <c r="D68" s="171">
        <f>SR_HS2!D19</f>
        <v>43.165489</v>
      </c>
      <c r="E68" s="163">
        <f>SR_HS2!E19</f>
        <v>175.647597</v>
      </c>
      <c r="F68" s="107">
        <f t="shared" si="4"/>
        <v>0.396957983411049</v>
      </c>
      <c r="G68" s="153">
        <f>SR_HS2!F19</f>
        <v>52.742335</v>
      </c>
      <c r="H68" s="112">
        <f t="shared" si="5"/>
        <v>0.11812228763162275</v>
      </c>
      <c r="I68" s="177">
        <f t="shared" si="6"/>
        <v>-122.905262</v>
      </c>
      <c r="J68" s="146">
        <f t="shared" si="7"/>
        <v>31.883543000000003</v>
      </c>
      <c r="K68" s="118">
        <f>SR_HS2!G19</f>
        <v>122.17768775496552</v>
      </c>
      <c r="L68" s="52">
        <f>SR_HS2!H19</f>
        <v>122.18634891405955</v>
      </c>
      <c r="M68" s="36"/>
      <c r="N68" s="36"/>
      <c r="O68" s="43"/>
      <c r="P68" s="44"/>
      <c r="Q68" s="44"/>
      <c r="R68" s="44"/>
    </row>
    <row r="69" spans="1:18" s="27" customFormat="1" ht="12.75" customHeight="1">
      <c r="A69" s="49" t="str">
        <f>SR_HS2!A23</f>
        <v>11</v>
      </c>
      <c r="B69" s="50" t="str">
        <f>SR_HS2!B23</f>
        <v>  Mlynské výrobky; slad; škroby; inulín; pšeničný lepok</v>
      </c>
      <c r="C69" s="152">
        <f>SR_HS2!C23</f>
        <v>26.656054</v>
      </c>
      <c r="D69" s="162">
        <f>SR_HS2!D23</f>
        <v>92.80273</v>
      </c>
      <c r="E69" s="163">
        <f>SR_HS2!E23</f>
        <v>26.595719</v>
      </c>
      <c r="F69" s="107">
        <f t="shared" si="4"/>
        <v>0.06010547916352604</v>
      </c>
      <c r="G69" s="153">
        <f>SR_HS2!F23</f>
        <v>85.523684</v>
      </c>
      <c r="H69" s="112">
        <f t="shared" si="5"/>
        <v>0.19153974128684317</v>
      </c>
      <c r="I69" s="177">
        <f t="shared" si="6"/>
        <v>58.927965</v>
      </c>
      <c r="J69" s="146">
        <f t="shared" si="7"/>
        <v>-0.060335000000002026</v>
      </c>
      <c r="K69" s="118">
        <f>SR_HS2!G23</f>
        <v>99.77365366981924</v>
      </c>
      <c r="L69" s="52">
        <f>SR_HS2!H23</f>
        <v>92.1564311739536</v>
      </c>
      <c r="M69" s="36"/>
      <c r="N69" s="36"/>
      <c r="O69" s="43"/>
      <c r="P69" s="44"/>
      <c r="Q69" s="44"/>
      <c r="R69" s="44"/>
    </row>
    <row r="70" spans="1:18" s="27" customFormat="1" ht="12.75" customHeight="1">
      <c r="A70" s="49" t="str">
        <f>SR_HS2!A29</f>
        <v>17</v>
      </c>
      <c r="B70" s="59" t="str">
        <f>SR_HS2!B29</f>
        <v>  Cukor a cukrovinky</v>
      </c>
      <c r="C70" s="152">
        <f>SR_HS2!C29</f>
        <v>157.194739</v>
      </c>
      <c r="D70" s="162">
        <f>SR_HS2!D29</f>
        <v>168.119181</v>
      </c>
      <c r="E70" s="163">
        <f>SR_HS2!E29</f>
        <v>181.983295</v>
      </c>
      <c r="F70" s="107">
        <f t="shared" si="4"/>
        <v>0.4112764594080842</v>
      </c>
      <c r="G70" s="153">
        <f>SR_HS2!F29</f>
        <v>221.833308</v>
      </c>
      <c r="H70" s="112">
        <f t="shared" si="5"/>
        <v>0.4968202074073959</v>
      </c>
      <c r="I70" s="177">
        <f t="shared" si="6"/>
        <v>39.85001299999999</v>
      </c>
      <c r="J70" s="146">
        <f t="shared" si="7"/>
        <v>24.788556</v>
      </c>
      <c r="K70" s="118">
        <f>SR_HS2!G29</f>
        <v>115.7693292776166</v>
      </c>
      <c r="L70" s="52">
        <f>SR_HS2!H29</f>
        <v>131.95002894999828</v>
      </c>
      <c r="M70" s="36"/>
      <c r="N70" s="36"/>
      <c r="O70" s="43"/>
      <c r="P70" s="44"/>
      <c r="Q70" s="44"/>
      <c r="R70" s="44"/>
    </row>
    <row r="71" spans="1:18" s="27" customFormat="1" ht="12.75" customHeight="1">
      <c r="A71" s="49" t="str">
        <f>SR_HS2!A32</f>
        <v>20</v>
      </c>
      <c r="B71" s="59" t="str">
        <f>SR_HS2!B32</f>
        <v>  Prípravky zo zeleniny, ovocia, orechov alebo z iných častí rastlín</v>
      </c>
      <c r="C71" s="152">
        <f>SR_HS2!C32</f>
        <v>99.304035</v>
      </c>
      <c r="D71" s="171">
        <f>SR_HS2!D32</f>
        <v>31.621508</v>
      </c>
      <c r="E71" s="163">
        <f>SR_HS2!E32</f>
        <v>109.226363</v>
      </c>
      <c r="F71" s="107">
        <f t="shared" si="4"/>
        <v>0.24684810684773112</v>
      </c>
      <c r="G71" s="153">
        <f>SR_HS2!F32</f>
        <v>33.655402</v>
      </c>
      <c r="H71" s="112">
        <f t="shared" si="5"/>
        <v>0.0753749919377269</v>
      </c>
      <c r="I71" s="177">
        <f t="shared" si="6"/>
        <v>-75.57096100000001</v>
      </c>
      <c r="J71" s="146">
        <f t="shared" si="7"/>
        <v>9.922328000000007</v>
      </c>
      <c r="K71" s="118">
        <f>SR_HS2!G32</f>
        <v>109.99186790345428</v>
      </c>
      <c r="L71" s="52">
        <f>SR_HS2!H32</f>
        <v>106.43199558983716</v>
      </c>
      <c r="M71" s="36"/>
      <c r="N71" s="36"/>
      <c r="O71" s="43"/>
      <c r="P71" s="44"/>
      <c r="Q71" s="44"/>
      <c r="R71" s="44"/>
    </row>
    <row r="72" spans="1:18" s="27" customFormat="1" ht="12.75" customHeight="1">
      <c r="A72" s="49" t="str">
        <f>SR_HS2!A21</f>
        <v>09</v>
      </c>
      <c r="B72" s="50" t="str">
        <f>SR_HS2!B21</f>
        <v>  Káva, čaj, maté a koreniny</v>
      </c>
      <c r="C72" s="152">
        <f>SR_HS2!C21</f>
        <v>114.473676</v>
      </c>
      <c r="D72" s="171">
        <f>SR_HS2!D21</f>
        <v>74.103736</v>
      </c>
      <c r="E72" s="163">
        <f>SR_HS2!E21</f>
        <v>112.913011</v>
      </c>
      <c r="F72" s="107">
        <f t="shared" si="4"/>
        <v>0.25517981408780444</v>
      </c>
      <c r="G72" s="153">
        <f>SR_HS2!F21</f>
        <v>56.900473</v>
      </c>
      <c r="H72" s="112">
        <f t="shared" si="5"/>
        <v>0.1274348971861292</v>
      </c>
      <c r="I72" s="177">
        <f t="shared" si="6"/>
        <v>-56.012538</v>
      </c>
      <c r="J72" s="146">
        <f t="shared" si="7"/>
        <v>-1.5606650000000002</v>
      </c>
      <c r="K72" s="118">
        <f>SR_HS2!G21</f>
        <v>98.63666036198575</v>
      </c>
      <c r="L72" s="52">
        <f>SR_HS2!H21</f>
        <v>76.78489111534134</v>
      </c>
      <c r="M72" s="36"/>
      <c r="N72" s="36"/>
      <c r="O72" s="43"/>
      <c r="P72" s="44"/>
      <c r="Q72" s="44"/>
      <c r="R72" s="44"/>
    </row>
    <row r="73" spans="1:18" s="27" customFormat="1" ht="12.75" customHeight="1">
      <c r="A73" s="60" t="str">
        <f>SR_HS2!A68</f>
        <v>56</v>
      </c>
      <c r="B73" s="61" t="str">
        <f>SR_HS2!B68</f>
        <v>  Vata, plsť a netkané textílie; špeciálne priadze; motúzy, šnúry, laná</v>
      </c>
      <c r="C73" s="157">
        <f>SR_HS2!C68</f>
        <v>75.794203</v>
      </c>
      <c r="D73" s="175">
        <f>SR_HS2!D68</f>
        <v>47.224771</v>
      </c>
      <c r="E73" s="167">
        <f>SR_HS2!E68</f>
        <v>101.448748</v>
      </c>
      <c r="F73" s="110">
        <f t="shared" si="4"/>
        <v>0.22927094428542447</v>
      </c>
      <c r="G73" s="158">
        <f>SR_HS2!F68</f>
        <v>51.567864</v>
      </c>
      <c r="H73" s="115">
        <f t="shared" si="5"/>
        <v>0.11549193003981345</v>
      </c>
      <c r="I73" s="180">
        <f t="shared" si="6"/>
        <v>-49.880883999999995</v>
      </c>
      <c r="J73" s="147">
        <f t="shared" si="7"/>
        <v>25.654545</v>
      </c>
      <c r="K73" s="121">
        <f>SR_HS2!G68</f>
        <v>133.8476347590857</v>
      </c>
      <c r="L73" s="63">
        <f>SR_HS2!H68</f>
        <v>109.196641737024</v>
      </c>
      <c r="M73" s="36"/>
      <c r="N73" s="36"/>
      <c r="O73" s="43"/>
      <c r="P73" s="44"/>
      <c r="Q73" s="44"/>
      <c r="R73" s="44"/>
    </row>
    <row r="74" spans="1:18" s="27" customFormat="1" ht="12.75" customHeight="1">
      <c r="A74" s="64" t="str">
        <f>SR_HS2!A35</f>
        <v>23</v>
      </c>
      <c r="B74" s="65" t="str">
        <f>SR_HS2!B35</f>
        <v>  Zvyšky a odpady v potravinárskom priemysle; pripravené krmivo</v>
      </c>
      <c r="C74" s="159">
        <f>SR_HS2!C35</f>
        <v>102.706203</v>
      </c>
      <c r="D74" s="172">
        <f>SR_HS2!D35</f>
        <v>40.657784</v>
      </c>
      <c r="E74" s="169">
        <f>SR_HS2!E35</f>
        <v>116.591407</v>
      </c>
      <c r="F74" s="111">
        <f t="shared" si="4"/>
        <v>0.2634928720703015</v>
      </c>
      <c r="G74" s="154">
        <f>SR_HS2!F35</f>
        <v>38.748344</v>
      </c>
      <c r="H74" s="116">
        <f t="shared" si="5"/>
        <v>0.08678119835265284</v>
      </c>
      <c r="I74" s="178">
        <f t="shared" si="6"/>
        <v>-77.843063</v>
      </c>
      <c r="J74" s="145">
        <f t="shared" si="7"/>
        <v>13.885204000000002</v>
      </c>
      <c r="K74" s="122">
        <f>SR_HS2!G35</f>
        <v>113.51934313061889</v>
      </c>
      <c r="L74" s="67">
        <f>SR_HS2!H35</f>
        <v>95.30362992729758</v>
      </c>
      <c r="M74" s="36"/>
      <c r="N74" s="36"/>
      <c r="O74" s="43"/>
      <c r="P74" s="44"/>
      <c r="Q74" s="44"/>
      <c r="R74" s="44"/>
    </row>
    <row r="75" spans="1:18" s="27" customFormat="1" ht="12.75" customHeight="1">
      <c r="A75" s="49" t="str">
        <f>SR_HS2!A71</f>
        <v>59</v>
      </c>
      <c r="B75" s="59" t="str">
        <f>SR_HS2!B71</f>
        <v>  Impregnované, vrstvené textílie; textil. výrobky na priemysel. použitie</v>
      </c>
      <c r="C75" s="152">
        <f>SR_HS2!C71</f>
        <v>89.124658</v>
      </c>
      <c r="D75" s="171">
        <f>SR_HS2!D71</f>
        <v>33.274724</v>
      </c>
      <c r="E75" s="163">
        <f>SR_HS2!E71</f>
        <v>105.774834</v>
      </c>
      <c r="F75" s="107">
        <f t="shared" si="4"/>
        <v>0.23904776107058534</v>
      </c>
      <c r="G75" s="153">
        <f>SR_HS2!F71</f>
        <v>31.249918</v>
      </c>
      <c r="H75" s="112">
        <f t="shared" si="5"/>
        <v>0.06998764469681945</v>
      </c>
      <c r="I75" s="177">
        <f t="shared" si="6"/>
        <v>-74.52491599999999</v>
      </c>
      <c r="J75" s="146">
        <f t="shared" si="7"/>
        <v>16.650176000000002</v>
      </c>
      <c r="K75" s="118">
        <f>SR_HS2!G71</f>
        <v>118.68189609210059</v>
      </c>
      <c r="L75" s="52">
        <f>SR_HS2!H71</f>
        <v>93.91488265988322</v>
      </c>
      <c r="M75" s="36"/>
      <c r="N75" s="36"/>
      <c r="O75" s="43"/>
      <c r="P75" s="44"/>
      <c r="Q75" s="44"/>
      <c r="R75" s="44"/>
    </row>
    <row r="76" spans="1:18" s="27" customFormat="1" ht="12.75" customHeight="1">
      <c r="A76" s="49" t="str">
        <f>SR_HS2!A28</f>
        <v>16</v>
      </c>
      <c r="B76" s="59" t="str">
        <f>SR_HS2!B28</f>
        <v>  Prípravky z mäsa, rýb, kôrovcov a z vodných bezstavovcov</v>
      </c>
      <c r="C76" s="152">
        <f>SR_HS2!C28</f>
        <v>105.278769</v>
      </c>
      <c r="D76" s="171">
        <f>SR_HS2!D28</f>
        <v>33.453699</v>
      </c>
      <c r="E76" s="163">
        <f>SR_HS2!E28</f>
        <v>111.317074</v>
      </c>
      <c r="F76" s="107">
        <f t="shared" si="4"/>
        <v>0.25157304722055784</v>
      </c>
      <c r="G76" s="153">
        <f>SR_HS2!F28</f>
        <v>37.071498</v>
      </c>
      <c r="H76" s="112">
        <f t="shared" si="5"/>
        <v>0.08302571643237121</v>
      </c>
      <c r="I76" s="177">
        <f t="shared" si="6"/>
        <v>-74.245576</v>
      </c>
      <c r="J76" s="146">
        <f t="shared" si="7"/>
        <v>6.038305000000008</v>
      </c>
      <c r="K76" s="118">
        <f>SR_HS2!G28</f>
        <v>105.73553913800038</v>
      </c>
      <c r="L76" s="52">
        <f>SR_HS2!H28</f>
        <v>110.81434671843013</v>
      </c>
      <c r="M76" s="36"/>
      <c r="N76" s="36"/>
      <c r="O76" s="43"/>
      <c r="P76" s="44"/>
      <c r="Q76" s="44"/>
      <c r="R76" s="44"/>
    </row>
    <row r="77" spans="1:18" s="27" customFormat="1" ht="12.75" customHeight="1">
      <c r="A77" s="49" t="str">
        <f>SR_HS2!A54</f>
        <v>42</v>
      </c>
      <c r="B77" s="59" t="str">
        <f>SR_HS2!B54</f>
        <v>  Kožené výrobky; sedlárske výrobky; cestovné potreby, kabelky</v>
      </c>
      <c r="C77" s="152">
        <f>SR_HS2!C54</f>
        <v>67.199611</v>
      </c>
      <c r="D77" s="171">
        <f>SR_HS2!D54</f>
        <v>42.6346</v>
      </c>
      <c r="E77" s="163">
        <f>SR_HS2!E54</f>
        <v>62.139686</v>
      </c>
      <c r="F77" s="107">
        <f t="shared" si="4"/>
        <v>0.140433714241794</v>
      </c>
      <c r="G77" s="153">
        <f>SR_HS2!F54</f>
        <v>70.22841</v>
      </c>
      <c r="H77" s="112">
        <f t="shared" si="5"/>
        <v>0.15728428492844565</v>
      </c>
      <c r="I77" s="177">
        <f t="shared" si="6"/>
        <v>8.088724</v>
      </c>
      <c r="J77" s="146">
        <f t="shared" si="7"/>
        <v>-5.059925000000007</v>
      </c>
      <c r="K77" s="118">
        <f>SR_HS2!G54</f>
        <v>92.47030611531366</v>
      </c>
      <c r="L77" s="52">
        <f>SR_HS2!H54</f>
        <v>164.72163454095968</v>
      </c>
      <c r="M77" s="36"/>
      <c r="N77" s="36"/>
      <c r="O77" s="43"/>
      <c r="P77" s="44"/>
      <c r="Q77" s="44"/>
      <c r="R77" s="44"/>
    </row>
    <row r="78" spans="1:18" s="27" customFormat="1" ht="12.75" customHeight="1">
      <c r="A78" s="49" t="str">
        <f>SR_HS2!A47</f>
        <v>35</v>
      </c>
      <c r="B78" s="59" t="str">
        <f>SR_HS2!B47</f>
        <v>  Albumidoidné látky; modifikované škroby; gleje; enzýmy</v>
      </c>
      <c r="C78" s="152">
        <f>SR_HS2!C47</f>
        <v>44.735739</v>
      </c>
      <c r="D78" s="171">
        <f>SR_HS2!D47</f>
        <v>26.572984</v>
      </c>
      <c r="E78" s="163">
        <f>SR_HS2!E47</f>
        <v>51.203754</v>
      </c>
      <c r="F78" s="107">
        <f aca="true" t="shared" si="8" ref="F78:F109">E78/$E$11*100</f>
        <v>0.11571885569784046</v>
      </c>
      <c r="G78" s="153">
        <f>SR_HS2!F47</f>
        <v>27.313</v>
      </c>
      <c r="H78" s="112">
        <f aca="true" t="shared" si="9" ref="H78:H109">G78/$G$11*100</f>
        <v>0.061170481778679536</v>
      </c>
      <c r="I78" s="177">
        <f aca="true" t="shared" si="10" ref="I78:I111">G78-E78</f>
        <v>-23.890754000000005</v>
      </c>
      <c r="J78" s="146">
        <f aca="true" t="shared" si="11" ref="J78:J111">E78-C78</f>
        <v>6.468015000000001</v>
      </c>
      <c r="K78" s="118">
        <f>SR_HS2!G47</f>
        <v>114.4582723893306</v>
      </c>
      <c r="L78" s="52">
        <f>SR_HS2!H47</f>
        <v>102.7848434334661</v>
      </c>
      <c r="M78" s="36"/>
      <c r="N78" s="36"/>
      <c r="O78" s="43"/>
      <c r="P78" s="44"/>
      <c r="Q78" s="44"/>
      <c r="R78" s="44"/>
    </row>
    <row r="79" spans="1:18" s="27" customFormat="1" ht="12.75" customHeight="1">
      <c r="A79" s="49" t="str">
        <f>SR_HS2!A90</f>
        <v>79</v>
      </c>
      <c r="B79" s="59" t="str">
        <f>SR_HS2!B90</f>
        <v>  Zinok a predmety zo zinku</v>
      </c>
      <c r="C79" s="152">
        <f>SR_HS2!C90</f>
        <v>46.740154</v>
      </c>
      <c r="D79" s="171">
        <f>SR_HS2!D90</f>
        <v>39.656352</v>
      </c>
      <c r="E79" s="163">
        <f>SR_HS2!E90</f>
        <v>77.982768</v>
      </c>
      <c r="F79" s="107">
        <f t="shared" si="8"/>
        <v>0.17623857573236074</v>
      </c>
      <c r="G79" s="153">
        <f>SR_HS2!F90</f>
        <v>50.357247</v>
      </c>
      <c r="H79" s="112">
        <f t="shared" si="9"/>
        <v>0.11278061948661681</v>
      </c>
      <c r="I79" s="177">
        <f t="shared" si="10"/>
        <v>-27.625520999999992</v>
      </c>
      <c r="J79" s="146">
        <f t="shared" si="11"/>
        <v>31.242613999999996</v>
      </c>
      <c r="K79" s="118">
        <f>SR_HS2!G90</f>
        <v>166.84319867666676</v>
      </c>
      <c r="L79" s="52">
        <f>SR_HS2!H90</f>
        <v>126.98406298189002</v>
      </c>
      <c r="M79" s="36"/>
      <c r="N79" s="36"/>
      <c r="O79" s="43"/>
      <c r="P79" s="44"/>
      <c r="Q79" s="44"/>
      <c r="R79" s="44"/>
    </row>
    <row r="80" spans="1:18" s="27" customFormat="1" ht="12.75" customHeight="1">
      <c r="A80" s="49" t="str">
        <f>SR_HS2!A64</f>
        <v>52</v>
      </c>
      <c r="B80" s="59" t="str">
        <f>SR_HS2!B64</f>
        <v>  Bavlna</v>
      </c>
      <c r="C80" s="152">
        <f>SR_HS2!C64</f>
        <v>96.091147</v>
      </c>
      <c r="D80" s="171">
        <f>SR_HS2!D64</f>
        <v>21.110589</v>
      </c>
      <c r="E80" s="163">
        <f>SR_HS2!E64</f>
        <v>92.727064</v>
      </c>
      <c r="F80" s="107">
        <f t="shared" si="8"/>
        <v>0.20956021580566955</v>
      </c>
      <c r="G80" s="153">
        <f>SR_HS2!F64</f>
        <v>31.953573</v>
      </c>
      <c r="H80" s="112">
        <f t="shared" si="9"/>
        <v>0.07156355782814801</v>
      </c>
      <c r="I80" s="177">
        <f t="shared" si="10"/>
        <v>-60.773491</v>
      </c>
      <c r="J80" s="146">
        <f t="shared" si="11"/>
        <v>-3.364083000000008</v>
      </c>
      <c r="K80" s="118">
        <f>SR_HS2!G64</f>
        <v>96.49907082491168</v>
      </c>
      <c r="L80" s="52">
        <f>SR_HS2!H64</f>
        <v>151.36277344038103</v>
      </c>
      <c r="M80" s="36"/>
      <c r="N80" s="36"/>
      <c r="O80" s="43"/>
      <c r="P80" s="44"/>
      <c r="Q80" s="44"/>
      <c r="R80" s="44"/>
    </row>
    <row r="81" spans="1:18" s="27" customFormat="1" ht="12.75" customHeight="1">
      <c r="A81" s="49" t="str">
        <f>SR_HS2!A70</f>
        <v>58</v>
      </c>
      <c r="B81" s="59" t="str">
        <f>SR_HS2!B70</f>
        <v>  Špeciálne tkaniny; všívané textílie; čipky, tapisérie; výšivky</v>
      </c>
      <c r="C81" s="152">
        <f>SR_HS2!C70</f>
        <v>27.724626</v>
      </c>
      <c r="D81" s="171">
        <f>SR_HS2!D70</f>
        <v>12.002556</v>
      </c>
      <c r="E81" s="163">
        <f>SR_HS2!E70</f>
        <v>27.679261</v>
      </c>
      <c r="F81" s="107">
        <f t="shared" si="8"/>
        <v>0.0625542496255619</v>
      </c>
      <c r="G81" s="153">
        <f>SR_HS2!F70</f>
        <v>14.845176</v>
      </c>
      <c r="H81" s="112">
        <f t="shared" si="9"/>
        <v>0.033247412148401524</v>
      </c>
      <c r="I81" s="177">
        <f t="shared" si="10"/>
        <v>-12.834085</v>
      </c>
      <c r="J81" s="146">
        <f t="shared" si="11"/>
        <v>-0.04536500000000032</v>
      </c>
      <c r="K81" s="118">
        <f>SR_HS2!G70</f>
        <v>99.83637290544515</v>
      </c>
      <c r="L81" s="52">
        <f>SR_HS2!H70</f>
        <v>123.68345542399469</v>
      </c>
      <c r="M81" s="36"/>
      <c r="N81" s="36"/>
      <c r="O81" s="43"/>
      <c r="P81" s="44"/>
      <c r="Q81" s="44"/>
      <c r="R81" s="44"/>
    </row>
    <row r="82" spans="1:18" s="27" customFormat="1" ht="12.75" customHeight="1">
      <c r="A82" s="49" t="str">
        <f>SR_HS2!A91</f>
        <v>80</v>
      </c>
      <c r="B82" s="59" t="str">
        <f>SR_HS2!B91</f>
        <v>  Cín a predmety z cínu</v>
      </c>
      <c r="C82" s="152">
        <f>SR_HS2!C91</f>
        <v>27.377552</v>
      </c>
      <c r="D82" s="171">
        <f>SR_HS2!D91</f>
        <v>15.786506</v>
      </c>
      <c r="E82" s="163">
        <f>SR_HS2!E91</f>
        <v>39.105841</v>
      </c>
      <c r="F82" s="107">
        <f t="shared" si="8"/>
        <v>0.08837795704630744</v>
      </c>
      <c r="G82" s="153">
        <f>SR_HS2!F91</f>
        <v>17.953707</v>
      </c>
      <c r="H82" s="112">
        <f t="shared" si="9"/>
        <v>0.04020931083744925</v>
      </c>
      <c r="I82" s="177">
        <f t="shared" si="10"/>
        <v>-21.152133999999997</v>
      </c>
      <c r="J82" s="146">
        <f t="shared" si="11"/>
        <v>11.728288999999997</v>
      </c>
      <c r="K82" s="118">
        <f>SR_HS2!G91</f>
        <v>142.83907122156137</v>
      </c>
      <c r="L82" s="52">
        <f>SR_HS2!H91</f>
        <v>113.72818659176389</v>
      </c>
      <c r="M82" s="36"/>
      <c r="N82" s="36"/>
      <c r="O82" s="43"/>
      <c r="P82" s="44"/>
      <c r="Q82" s="44"/>
      <c r="R82" s="44"/>
    </row>
    <row r="83" spans="1:18" s="27" customFormat="1" ht="12.75" customHeight="1">
      <c r="A83" s="53" t="str">
        <f>SR_HS2!A38</f>
        <v>26</v>
      </c>
      <c r="B83" s="68" t="str">
        <f>SR_HS2!B38</f>
        <v>  Rudy kovov, trosky a popoly</v>
      </c>
      <c r="C83" s="155">
        <f>SR_HS2!C38</f>
        <v>215.578862</v>
      </c>
      <c r="D83" s="173">
        <f>SR_HS2!D38</f>
        <v>20.366891</v>
      </c>
      <c r="E83" s="165">
        <f>SR_HS2!E38</f>
        <v>531.356782</v>
      </c>
      <c r="F83" s="108">
        <f t="shared" si="8"/>
        <v>1.200849429522821</v>
      </c>
      <c r="G83" s="156">
        <f>SR_HS2!F38</f>
        <v>47.505079</v>
      </c>
      <c r="H83" s="113">
        <f t="shared" si="9"/>
        <v>0.1063928740659844</v>
      </c>
      <c r="I83" s="179">
        <f t="shared" si="10"/>
        <v>-483.85170299999993</v>
      </c>
      <c r="J83" s="147">
        <f t="shared" si="11"/>
        <v>315.77792</v>
      </c>
      <c r="K83" s="119">
        <f>SR_HS2!G38</f>
        <v>246.479073630141</v>
      </c>
      <c r="L83" s="56">
        <f>SR_HS2!H38</f>
        <v>233.2465912445842</v>
      </c>
      <c r="M83" s="36"/>
      <c r="N83" s="36"/>
      <c r="O83" s="43"/>
      <c r="P83" s="44"/>
      <c r="Q83" s="44"/>
      <c r="R83" s="44"/>
    </row>
    <row r="84" spans="1:18" s="27" customFormat="1" ht="12.75" customHeight="1">
      <c r="A84" s="45" t="str">
        <f>SR_HS2!A63</f>
        <v>51</v>
      </c>
      <c r="B84" s="69" t="str">
        <f>SR_HS2!B63</f>
        <v>  Vlna, jemné alebo hrubé chlpy zvierat; priadza a tkaniny z vlásia</v>
      </c>
      <c r="C84" s="150">
        <f>SR_HS2!C63</f>
        <v>30.307432</v>
      </c>
      <c r="D84" s="174">
        <f>SR_HS2!D63</f>
        <v>12.260404</v>
      </c>
      <c r="E84" s="161">
        <f>SR_HS2!E63</f>
        <v>28.725446</v>
      </c>
      <c r="F84" s="109">
        <f t="shared" si="8"/>
        <v>0.06491859445559614</v>
      </c>
      <c r="G84" s="151">
        <f>SR_HS2!F63</f>
        <v>13.693443</v>
      </c>
      <c r="H84" s="114">
        <f t="shared" si="9"/>
        <v>0.03066797882030121</v>
      </c>
      <c r="I84" s="176">
        <f t="shared" si="10"/>
        <v>-15.032003000000001</v>
      </c>
      <c r="J84" s="145">
        <f t="shared" si="11"/>
        <v>-1.581985999999997</v>
      </c>
      <c r="K84" s="120">
        <f>SR_HS2!G63</f>
        <v>94.78020440662873</v>
      </c>
      <c r="L84" s="48">
        <f>SR_HS2!H63</f>
        <v>111.68835056332564</v>
      </c>
      <c r="M84" s="36"/>
      <c r="N84" s="36"/>
      <c r="O84" s="43"/>
      <c r="P84" s="44"/>
      <c r="Q84" s="44"/>
      <c r="R84" s="44"/>
    </row>
    <row r="85" spans="1:18" s="27" customFormat="1" ht="12.75" customHeight="1">
      <c r="A85" s="49" t="str">
        <f>SR_HS2!A77</f>
        <v>65</v>
      </c>
      <c r="B85" s="59" t="str">
        <f>SR_HS2!B77</f>
        <v>  Pokrývky hlavy a ich časti</v>
      </c>
      <c r="C85" s="152">
        <f>SR_HS2!C77</f>
        <v>11.809391</v>
      </c>
      <c r="D85" s="171">
        <f>SR_HS2!D77</f>
        <v>9.072369</v>
      </c>
      <c r="E85" s="163">
        <f>SR_HS2!E77</f>
        <v>13.626912</v>
      </c>
      <c r="F85" s="107">
        <f t="shared" si="8"/>
        <v>0.030796387767490066</v>
      </c>
      <c r="G85" s="153">
        <f>SR_HS2!F77</f>
        <v>9.64445</v>
      </c>
      <c r="H85" s="112">
        <f t="shared" si="9"/>
        <v>0.021599811554585215</v>
      </c>
      <c r="I85" s="177">
        <f t="shared" si="10"/>
        <v>-3.982462</v>
      </c>
      <c r="J85" s="146">
        <f t="shared" si="11"/>
        <v>1.817521000000001</v>
      </c>
      <c r="K85" s="118">
        <f>SR_HS2!G77</f>
        <v>115.39047187107279</v>
      </c>
      <c r="L85" s="52">
        <f>SR_HS2!H77</f>
        <v>106.30575101167072</v>
      </c>
      <c r="M85" s="36"/>
      <c r="N85" s="36"/>
      <c r="O85" s="43"/>
      <c r="P85" s="44"/>
      <c r="Q85" s="44"/>
      <c r="R85" s="44"/>
    </row>
    <row r="86" spans="1:18" s="27" customFormat="1" ht="12.75" customHeight="1">
      <c r="A86" s="49" t="str">
        <f>SR_HS2!A99</f>
        <v>88</v>
      </c>
      <c r="B86" s="59" t="str">
        <f>SR_HS2!B99</f>
        <v>  Lietadlá, kozmické lode a ich časti a súčasti</v>
      </c>
      <c r="C86" s="152">
        <f>SR_HS2!C99</f>
        <v>25.03938</v>
      </c>
      <c r="D86" s="171">
        <f>SR_HS2!D99</f>
        <v>33.954162</v>
      </c>
      <c r="E86" s="163">
        <f>SR_HS2!E99</f>
        <v>36.510402</v>
      </c>
      <c r="F86" s="107">
        <f t="shared" si="8"/>
        <v>0.08251234744444999</v>
      </c>
      <c r="G86" s="153">
        <f>SR_HS2!F99</f>
        <v>34.672684</v>
      </c>
      <c r="H86" s="112">
        <f t="shared" si="9"/>
        <v>0.07765330739354569</v>
      </c>
      <c r="I86" s="177">
        <f t="shared" si="10"/>
        <v>-1.8377180000000024</v>
      </c>
      <c r="J86" s="146">
        <f t="shared" si="11"/>
        <v>11.471021999999998</v>
      </c>
      <c r="K86" s="118">
        <f>SR_HS2!G99</f>
        <v>145.81192505565232</v>
      </c>
      <c r="L86" s="52">
        <f>SR_HS2!H99</f>
        <v>102.11615294761214</v>
      </c>
      <c r="M86" s="36"/>
      <c r="N86" s="36"/>
      <c r="O86" s="43"/>
      <c r="P86" s="44"/>
      <c r="Q86" s="44"/>
      <c r="R86" s="44"/>
    </row>
    <row r="87" spans="1:18" s="27" customFormat="1" ht="12.75" customHeight="1">
      <c r="A87" s="49" t="str">
        <f>SR_HS2!A49</f>
        <v>37</v>
      </c>
      <c r="B87" s="59" t="str">
        <f>SR_HS2!B49</f>
        <v>  Fotografický alebo kinematografický tovar</v>
      </c>
      <c r="C87" s="152">
        <f>SR_HS2!C49</f>
        <v>21.510691</v>
      </c>
      <c r="D87" s="171">
        <f>SR_HS2!D49</f>
        <v>6.532117</v>
      </c>
      <c r="E87" s="163">
        <f>SR_HS2!E49</f>
        <v>19.254476</v>
      </c>
      <c r="F87" s="107">
        <f t="shared" si="8"/>
        <v>0.043514503444054754</v>
      </c>
      <c r="G87" s="153">
        <f>SR_HS2!F49</f>
        <v>5.995889</v>
      </c>
      <c r="H87" s="112">
        <f t="shared" si="9"/>
        <v>0.013428456003422733</v>
      </c>
      <c r="I87" s="177">
        <f t="shared" si="10"/>
        <v>-13.258587</v>
      </c>
      <c r="J87" s="146">
        <f t="shared" si="11"/>
        <v>-2.256215000000001</v>
      </c>
      <c r="K87" s="118">
        <f>SR_HS2!G49</f>
        <v>89.5111923647641</v>
      </c>
      <c r="L87" s="52">
        <f>SR_HS2!H49</f>
        <v>91.79090025484847</v>
      </c>
      <c r="M87" s="36"/>
      <c r="N87" s="36"/>
      <c r="O87" s="43"/>
      <c r="P87" s="44"/>
      <c r="Q87" s="44"/>
      <c r="R87" s="44"/>
    </row>
    <row r="88" spans="1:18" s="27" customFormat="1" ht="12.75" customHeight="1">
      <c r="A88" s="49" t="str">
        <f>SR_HS2!A87</f>
        <v>75</v>
      </c>
      <c r="B88" s="59" t="str">
        <f>SR_HS2!B87</f>
        <v>  Nikel a predmety z niklu</v>
      </c>
      <c r="C88" s="152">
        <f>SR_HS2!C87</f>
        <v>3.039753</v>
      </c>
      <c r="D88" s="171">
        <f>SR_HS2!D87</f>
        <v>11.304791</v>
      </c>
      <c r="E88" s="163">
        <f>SR_HS2!E87</f>
        <v>16.204211</v>
      </c>
      <c r="F88" s="107">
        <f t="shared" si="8"/>
        <v>0.03662100154622177</v>
      </c>
      <c r="G88" s="153">
        <f>SR_HS2!F87</f>
        <v>12.040482</v>
      </c>
      <c r="H88" s="112">
        <f t="shared" si="9"/>
        <v>0.02696598999698016</v>
      </c>
      <c r="I88" s="177">
        <f t="shared" si="10"/>
        <v>-4.163729</v>
      </c>
      <c r="J88" s="146">
        <f t="shared" si="11"/>
        <v>13.164458</v>
      </c>
      <c r="K88" s="118">
        <f>SR_HS2!G87</f>
        <v>533.0765690501827</v>
      </c>
      <c r="L88" s="52">
        <f>SR_HS2!H87</f>
        <v>106.5077806391998</v>
      </c>
      <c r="M88" s="36"/>
      <c r="N88" s="36"/>
      <c r="O88" s="43"/>
      <c r="P88" s="44"/>
      <c r="Q88" s="44"/>
      <c r="R88" s="44"/>
    </row>
    <row r="89" spans="1:18" s="27" customFormat="1" ht="12.75" customHeight="1">
      <c r="A89" s="49" t="str">
        <f>SR_HS2!A15</f>
        <v>03</v>
      </c>
      <c r="B89" s="50" t="str">
        <f>SR_HS2!B15</f>
        <v>  Ryby, kôrovce, mäkkýše a ostatné vodné bezstavovce</v>
      </c>
      <c r="C89" s="152">
        <f>SR_HS2!C15</f>
        <v>24.079599</v>
      </c>
      <c r="D89" s="171">
        <f>SR_HS2!D15</f>
        <v>3.147203</v>
      </c>
      <c r="E89" s="163">
        <f>SR_HS2!E15</f>
        <v>26.260114</v>
      </c>
      <c r="F89" s="107">
        <f t="shared" si="8"/>
        <v>0.059347022536176554</v>
      </c>
      <c r="G89" s="153">
        <f>SR_HS2!F15</f>
        <v>4.371761</v>
      </c>
      <c r="H89" s="112">
        <f t="shared" si="9"/>
        <v>0.009791041869851054</v>
      </c>
      <c r="I89" s="177">
        <f t="shared" si="10"/>
        <v>-21.888353000000002</v>
      </c>
      <c r="J89" s="146">
        <f t="shared" si="11"/>
        <v>2.1805149999999998</v>
      </c>
      <c r="K89" s="118">
        <f>SR_HS2!G15</f>
        <v>109.05544564924026</v>
      </c>
      <c r="L89" s="52">
        <f>SR_HS2!H15</f>
        <v>138.90940622514657</v>
      </c>
      <c r="M89" s="36"/>
      <c r="N89" s="36"/>
      <c r="O89" s="43"/>
      <c r="P89" s="44"/>
      <c r="Q89" s="44"/>
      <c r="R89" s="44"/>
    </row>
    <row r="90" spans="1:18" s="27" customFormat="1" ht="12.75" customHeight="1">
      <c r="A90" s="49" t="str">
        <f>SR_HS2!A17</f>
        <v>05</v>
      </c>
      <c r="B90" s="50" t="str">
        <f>SR_HS2!B17</f>
        <v>  Výrobky živočíšneho pôvodu inde neuvedené ani nezahrnuté</v>
      </c>
      <c r="C90" s="152">
        <f>SR_HS2!C17</f>
        <v>13.619234</v>
      </c>
      <c r="D90" s="171">
        <f>SR_HS2!D17</f>
        <v>7.853087</v>
      </c>
      <c r="E90" s="163">
        <f>SR_HS2!E17</f>
        <v>15.015777</v>
      </c>
      <c r="F90" s="107">
        <f t="shared" si="8"/>
        <v>0.033935178499880134</v>
      </c>
      <c r="G90" s="153">
        <f>SR_HS2!F17</f>
        <v>9.234999</v>
      </c>
      <c r="H90" s="112">
        <f t="shared" si="9"/>
        <v>0.020682800792868734</v>
      </c>
      <c r="I90" s="177">
        <f t="shared" si="10"/>
        <v>-5.780778</v>
      </c>
      <c r="J90" s="146">
        <f t="shared" si="11"/>
        <v>1.3965429999999994</v>
      </c>
      <c r="K90" s="118">
        <f>SR_HS2!G17</f>
        <v>110.25419638138239</v>
      </c>
      <c r="L90" s="52">
        <f>SR_HS2!H17</f>
        <v>117.59705450862825</v>
      </c>
      <c r="M90" s="36"/>
      <c r="N90" s="36"/>
      <c r="O90" s="43"/>
      <c r="P90" s="44"/>
      <c r="Q90" s="44"/>
      <c r="R90" s="44"/>
    </row>
    <row r="91" spans="1:18" s="27" customFormat="1" ht="12.75" customHeight="1">
      <c r="A91" s="49" t="str">
        <f>SR_HS2!A104</f>
        <v>93</v>
      </c>
      <c r="B91" s="59" t="str">
        <f>SR_HS2!B104</f>
        <v>  Zbrane a strelivo; ich časti, súčasti a príslušenstvo</v>
      </c>
      <c r="C91" s="152">
        <f>SR_HS2!C104</f>
        <v>11.330845</v>
      </c>
      <c r="D91" s="171">
        <f>SR_HS2!D104</f>
        <v>14.862259</v>
      </c>
      <c r="E91" s="163">
        <f>SR_HS2!E104</f>
        <v>10.049071</v>
      </c>
      <c r="F91" s="107">
        <f t="shared" si="8"/>
        <v>0.022710580887220753</v>
      </c>
      <c r="G91" s="153">
        <f>SR_HS2!F104</f>
        <v>14.238964</v>
      </c>
      <c r="H91" s="112">
        <f t="shared" si="9"/>
        <v>0.031889733383710095</v>
      </c>
      <c r="I91" s="177">
        <f t="shared" si="10"/>
        <v>4.189893</v>
      </c>
      <c r="J91" s="146">
        <f t="shared" si="11"/>
        <v>-1.2817740000000004</v>
      </c>
      <c r="K91" s="118">
        <f>SR_HS2!G104</f>
        <v>88.68774570652056</v>
      </c>
      <c r="L91" s="52">
        <f>SR_HS2!H104</f>
        <v>95.80618935519828</v>
      </c>
      <c r="M91" s="36"/>
      <c r="N91" s="36"/>
      <c r="O91" s="43"/>
      <c r="P91" s="44"/>
      <c r="Q91" s="44"/>
      <c r="R91" s="44"/>
    </row>
    <row r="92" spans="1:18" s="27" customFormat="1" ht="12.75" customHeight="1">
      <c r="A92" s="60" t="str">
        <f>SR_HS2!A100</f>
        <v>89</v>
      </c>
      <c r="B92" s="61" t="str">
        <f>SR_HS2!B100</f>
        <v>  Lode, člny a plávajúce konštrukcie</v>
      </c>
      <c r="C92" s="157">
        <f>SR_HS2!C100</f>
        <v>3.098295</v>
      </c>
      <c r="D92" s="166">
        <f>SR_HS2!D100</f>
        <v>41.196568</v>
      </c>
      <c r="E92" s="167">
        <f>SR_HS2!E100</f>
        <v>2.435835</v>
      </c>
      <c r="F92" s="110">
        <f t="shared" si="8"/>
        <v>0.005504909637460355</v>
      </c>
      <c r="G92" s="158">
        <f>SR_HS2!F100</f>
        <v>59.944062</v>
      </c>
      <c r="H92" s="115">
        <f t="shared" si="9"/>
        <v>0.134251351089629</v>
      </c>
      <c r="I92" s="180">
        <f t="shared" si="10"/>
        <v>57.508227000000005</v>
      </c>
      <c r="J92" s="147">
        <f t="shared" si="11"/>
        <v>-0.6624599999999998</v>
      </c>
      <c r="K92" s="121">
        <f>SR_HS2!G100</f>
        <v>78.61856279017977</v>
      </c>
      <c r="L92" s="63">
        <f>SR_HS2!H100</f>
        <v>145.50741702561243</v>
      </c>
      <c r="M92" s="36"/>
      <c r="N92" s="36"/>
      <c r="O92" s="43"/>
      <c r="P92" s="44"/>
      <c r="Q92" s="44"/>
      <c r="R92" s="44"/>
    </row>
    <row r="93" spans="1:18" s="27" customFormat="1" ht="12.75" customHeight="1">
      <c r="A93" s="64" t="str">
        <f>SR_HS2!A92</f>
        <v>81</v>
      </c>
      <c r="B93" s="65" t="str">
        <f>SR_HS2!B92</f>
        <v>  Ostatné základné kovy; cermenty; predmety z nich</v>
      </c>
      <c r="C93" s="159">
        <f>SR_HS2!C92</f>
        <v>8.396708</v>
      </c>
      <c r="D93" s="172">
        <f>SR_HS2!D92</f>
        <v>5.17523</v>
      </c>
      <c r="E93" s="169">
        <f>SR_HS2!E92</f>
        <v>15.569123</v>
      </c>
      <c r="F93" s="111">
        <f t="shared" si="8"/>
        <v>0.03518572286279886</v>
      </c>
      <c r="G93" s="154">
        <f>SR_HS2!F92</f>
        <v>7.934369</v>
      </c>
      <c r="H93" s="116">
        <f t="shared" si="9"/>
        <v>0.01776989617910225</v>
      </c>
      <c r="I93" s="178">
        <f t="shared" si="10"/>
        <v>-7.634753999999999</v>
      </c>
      <c r="J93" s="145">
        <f t="shared" si="11"/>
        <v>7.172414999999999</v>
      </c>
      <c r="K93" s="122">
        <f>SR_HS2!G92</f>
        <v>185.41936911465777</v>
      </c>
      <c r="L93" s="67">
        <f>SR_HS2!H92</f>
        <v>153.3143261265683</v>
      </c>
      <c r="M93" s="36"/>
      <c r="N93" s="36"/>
      <c r="O93" s="43"/>
      <c r="P93" s="44"/>
      <c r="Q93" s="44"/>
      <c r="R93" s="44"/>
    </row>
    <row r="94" spans="1:18" s="27" customFormat="1" ht="12.75" customHeight="1">
      <c r="A94" s="49" t="str">
        <f>SR_HS2!A78</f>
        <v>66</v>
      </c>
      <c r="B94" s="59" t="str">
        <f>SR_HS2!B78</f>
        <v>  Dáždniky, slnečníky, palice, biče a ich časti</v>
      </c>
      <c r="C94" s="152">
        <f>SR_HS2!C78</f>
        <v>4.289739</v>
      </c>
      <c r="D94" s="171">
        <f>SR_HS2!D78</f>
        <v>4.935463</v>
      </c>
      <c r="E94" s="163">
        <f>SR_HS2!E78</f>
        <v>4.331089</v>
      </c>
      <c r="F94" s="107">
        <f t="shared" si="8"/>
        <v>0.009788123406059331</v>
      </c>
      <c r="G94" s="153">
        <f>SR_HS2!F78</f>
        <v>6.407013</v>
      </c>
      <c r="H94" s="112">
        <f t="shared" si="9"/>
        <v>0.014349213633517481</v>
      </c>
      <c r="I94" s="177">
        <f t="shared" si="10"/>
        <v>2.0759239999999997</v>
      </c>
      <c r="J94" s="146">
        <f t="shared" si="11"/>
        <v>0.04135000000000044</v>
      </c>
      <c r="K94" s="118">
        <f>SR_HS2!G78</f>
        <v>100.9639281084467</v>
      </c>
      <c r="L94" s="52">
        <f>SR_HS2!H78</f>
        <v>129.81584503824666</v>
      </c>
      <c r="M94" s="36"/>
      <c r="N94" s="36"/>
      <c r="O94" s="43"/>
      <c r="P94" s="44"/>
      <c r="Q94" s="44"/>
      <c r="R94" s="44"/>
    </row>
    <row r="95" spans="1:18" s="27" customFormat="1" ht="12.75" customHeight="1">
      <c r="A95" s="49" t="str">
        <f>SR_HS2!A102</f>
        <v>91</v>
      </c>
      <c r="B95" s="59" t="str">
        <f>SR_HS2!B102</f>
        <v>  Hodiny a hodinky a ich časti</v>
      </c>
      <c r="C95" s="152">
        <f>SR_HS2!C102</f>
        <v>17.758397</v>
      </c>
      <c r="D95" s="171">
        <f>SR_HS2!D102</f>
        <v>6.11662</v>
      </c>
      <c r="E95" s="163">
        <f>SR_HS2!E102</f>
        <v>22.847232</v>
      </c>
      <c r="F95" s="107">
        <f t="shared" si="8"/>
        <v>0.051634017750008775</v>
      </c>
      <c r="G95" s="153">
        <f>SR_HS2!F102</f>
        <v>8.097972</v>
      </c>
      <c r="H95" s="112">
        <f t="shared" si="9"/>
        <v>0.018136303176884895</v>
      </c>
      <c r="I95" s="177">
        <f t="shared" si="10"/>
        <v>-14.749260000000001</v>
      </c>
      <c r="J95" s="146">
        <f t="shared" si="11"/>
        <v>5.088835000000003</v>
      </c>
      <c r="K95" s="118">
        <f>SR_HS2!G102</f>
        <v>128.65593668167236</v>
      </c>
      <c r="L95" s="52">
        <f>SR_HS2!H102</f>
        <v>132.392922888785</v>
      </c>
      <c r="M95" s="36"/>
      <c r="N95" s="36"/>
      <c r="O95" s="43"/>
      <c r="P95" s="44"/>
      <c r="Q95" s="44"/>
      <c r="R95" s="44"/>
    </row>
    <row r="96" spans="1:18" s="27" customFormat="1" ht="12.75" customHeight="1">
      <c r="A96" s="49" t="str">
        <f>SR_HS2!A69</f>
        <v>57</v>
      </c>
      <c r="B96" s="59" t="str">
        <f>SR_HS2!B69</f>
        <v>  Koberce a ostatné textilné podlahové krytiny</v>
      </c>
      <c r="C96" s="152">
        <f>SR_HS2!C69</f>
        <v>34.252817</v>
      </c>
      <c r="D96" s="171">
        <f>SR_HS2!D69</f>
        <v>6.210258</v>
      </c>
      <c r="E96" s="163">
        <f>SR_HS2!E69</f>
        <v>32.028167</v>
      </c>
      <c r="F96" s="107">
        <f t="shared" si="8"/>
        <v>0.07238263888501878</v>
      </c>
      <c r="G96" s="153">
        <f>SR_HS2!F69</f>
        <v>6.796578</v>
      </c>
      <c r="H96" s="112">
        <f t="shared" si="9"/>
        <v>0.015221687500691035</v>
      </c>
      <c r="I96" s="177">
        <f t="shared" si="10"/>
        <v>-25.231589000000003</v>
      </c>
      <c r="J96" s="146">
        <f t="shared" si="11"/>
        <v>-2.224649999999997</v>
      </c>
      <c r="K96" s="118">
        <f>SR_HS2!G69</f>
        <v>93.50520571782462</v>
      </c>
      <c r="L96" s="52">
        <f>SR_HS2!H69</f>
        <v>109.44115365255358</v>
      </c>
      <c r="M96" s="36"/>
      <c r="N96" s="36"/>
      <c r="O96" s="43"/>
      <c r="P96" s="44"/>
      <c r="Q96" s="44"/>
      <c r="R96" s="44"/>
    </row>
    <row r="97" spans="1:18" s="27" customFormat="1" ht="12.75" customHeight="1">
      <c r="A97" s="49" t="str">
        <f>SR_HS2!A55</f>
        <v>43</v>
      </c>
      <c r="B97" s="59" t="str">
        <f>SR_HS2!B55</f>
        <v>  Kožušiny a umelé kožušiny; výrobky z nich</v>
      </c>
      <c r="C97" s="152">
        <f>SR_HS2!C55</f>
        <v>1.699424</v>
      </c>
      <c r="D97" s="171">
        <f>SR_HS2!D55</f>
        <v>0.323519</v>
      </c>
      <c r="E97" s="163">
        <f>SR_HS2!E55</f>
        <v>1.584395</v>
      </c>
      <c r="F97" s="107">
        <f t="shared" si="8"/>
        <v>0.0035806823142963294</v>
      </c>
      <c r="G97" s="153">
        <f>SR_HS2!F55</f>
        <v>0.098042</v>
      </c>
      <c r="H97" s="112">
        <f t="shared" si="9"/>
        <v>0.00021957589333084244</v>
      </c>
      <c r="I97" s="177">
        <f t="shared" si="10"/>
        <v>-1.486353</v>
      </c>
      <c r="J97" s="146">
        <f t="shared" si="11"/>
        <v>-0.11502900000000005</v>
      </c>
      <c r="K97" s="118">
        <f>SR_HS2!G55</f>
        <v>93.23129483872182</v>
      </c>
      <c r="L97" s="52">
        <f>SR_HS2!H55</f>
        <v>30.304866174784173</v>
      </c>
      <c r="M97" s="36"/>
      <c r="N97" s="36"/>
      <c r="O97" s="43"/>
      <c r="P97" s="44"/>
      <c r="Q97" s="44"/>
      <c r="R97" s="44"/>
    </row>
    <row r="98" spans="1:18" s="27" customFormat="1" ht="12.75" customHeight="1">
      <c r="A98" s="49" t="str">
        <f>SR_HS2!A103</f>
        <v>92</v>
      </c>
      <c r="B98" s="59" t="str">
        <f>SR_HS2!B103</f>
        <v>  Hudobné nástroje; časti, súčasti a príslušenstvo týchto nástrojov</v>
      </c>
      <c r="C98" s="152">
        <f>SR_HS2!C103</f>
        <v>4.411356</v>
      </c>
      <c r="D98" s="171">
        <f>SR_HS2!D103</f>
        <v>8.788944</v>
      </c>
      <c r="E98" s="163">
        <f>SR_HS2!E103</f>
        <v>4.232267</v>
      </c>
      <c r="F98" s="107">
        <f t="shared" si="8"/>
        <v>0.0095647888287201</v>
      </c>
      <c r="G98" s="153">
        <f>SR_HS2!F103</f>
        <v>1.362649</v>
      </c>
      <c r="H98" s="112">
        <f t="shared" si="9"/>
        <v>0.0030518030178023616</v>
      </c>
      <c r="I98" s="177">
        <f t="shared" si="10"/>
        <v>-2.869618</v>
      </c>
      <c r="J98" s="146">
        <f t="shared" si="11"/>
        <v>-0.1790889999999994</v>
      </c>
      <c r="K98" s="118">
        <f>SR_HS2!G103</f>
        <v>95.94027324024633</v>
      </c>
      <c r="L98" s="52">
        <f>SR_HS2!H103</f>
        <v>15.504126548081315</v>
      </c>
      <c r="M98" s="36"/>
      <c r="N98" s="36"/>
      <c r="O98" s="43"/>
      <c r="P98" s="44"/>
      <c r="Q98" s="44"/>
      <c r="R98" s="44"/>
    </row>
    <row r="99" spans="1:18" s="27" customFormat="1" ht="12.75" customHeight="1">
      <c r="A99" s="49" t="str">
        <f>SR_HS2!A48</f>
        <v>36</v>
      </c>
      <c r="B99" s="59" t="str">
        <f>SR_HS2!B48</f>
        <v>  Výbušniny; pyrotechnické výrobky; zápalky; pyroforické zliatiny </v>
      </c>
      <c r="C99" s="152">
        <f>SR_HS2!C48</f>
        <v>4.808951</v>
      </c>
      <c r="D99" s="171">
        <f>SR_HS2!D48</f>
        <v>3.676214</v>
      </c>
      <c r="E99" s="163">
        <f>SR_HS2!E48</f>
        <v>5.211477</v>
      </c>
      <c r="F99" s="107">
        <f t="shared" si="8"/>
        <v>0.011777772288641464</v>
      </c>
      <c r="G99" s="153">
        <f>SR_HS2!F48</f>
        <v>0.580864</v>
      </c>
      <c r="H99" s="112">
        <f t="shared" si="9"/>
        <v>0.0013009091175590713</v>
      </c>
      <c r="I99" s="177">
        <f t="shared" si="10"/>
        <v>-4.630613</v>
      </c>
      <c r="J99" s="146">
        <f t="shared" si="11"/>
        <v>0.40252599999999994</v>
      </c>
      <c r="K99" s="118">
        <f>SR_HS2!G48</f>
        <v>108.37034937557068</v>
      </c>
      <c r="L99" s="52">
        <f>SR_HS2!H48</f>
        <v>15.800603555723363</v>
      </c>
      <c r="M99" s="36"/>
      <c r="N99" s="36"/>
      <c r="O99" s="43"/>
      <c r="P99" s="44"/>
      <c r="Q99" s="44"/>
      <c r="R99" s="44"/>
    </row>
    <row r="100" spans="1:18" s="27" customFormat="1" ht="12.75" customHeight="1">
      <c r="A100" s="49" t="str">
        <f>SR_HS2!A108</f>
        <v>97</v>
      </c>
      <c r="B100" s="59" t="str">
        <f>SR_HS2!B108</f>
        <v>  Umelecké diela, zberateľské predmety a starožitnosti</v>
      </c>
      <c r="C100" s="152">
        <f>SR_HS2!C108</f>
        <v>1.925791</v>
      </c>
      <c r="D100" s="171">
        <f>SR_HS2!D108</f>
        <v>0.433462</v>
      </c>
      <c r="E100" s="163">
        <f>SR_HS2!E108</f>
        <v>0.761536</v>
      </c>
      <c r="F100" s="107">
        <f t="shared" si="8"/>
        <v>0.0017210471422214595</v>
      </c>
      <c r="G100" s="153">
        <f>SR_HS2!F108</f>
        <v>0.395103</v>
      </c>
      <c r="H100" s="112">
        <f t="shared" si="9"/>
        <v>0.0008848768301615208</v>
      </c>
      <c r="I100" s="177">
        <f t="shared" si="10"/>
        <v>-0.366433</v>
      </c>
      <c r="J100" s="146">
        <f t="shared" si="11"/>
        <v>-1.164255</v>
      </c>
      <c r="K100" s="118">
        <f>SR_HS2!G108</f>
        <v>39.54406267346768</v>
      </c>
      <c r="L100" s="52">
        <f>SR_HS2!H108</f>
        <v>91.15055068264346</v>
      </c>
      <c r="M100" s="36"/>
      <c r="N100" s="36"/>
      <c r="O100" s="43"/>
      <c r="P100" s="44"/>
      <c r="Q100" s="44"/>
      <c r="R100" s="44"/>
    </row>
    <row r="101" spans="1:18" s="27" customFormat="1" ht="12.75" customHeight="1">
      <c r="A101" s="49" t="str">
        <f>SR_HS2!A79</f>
        <v>67</v>
      </c>
      <c r="B101" s="59" t="str">
        <f>SR_HS2!B79</f>
        <v>  Upravené perie a páperie; umelé kvetiny; predmety z ľud. vlasov</v>
      </c>
      <c r="C101" s="152">
        <f>SR_HS2!C79</f>
        <v>4.152794</v>
      </c>
      <c r="D101" s="171">
        <f>SR_HS2!D79</f>
        <v>1.085152</v>
      </c>
      <c r="E101" s="163">
        <f>SR_HS2!E79</f>
        <v>4.473818</v>
      </c>
      <c r="F101" s="107">
        <f t="shared" si="8"/>
        <v>0.010110686407102127</v>
      </c>
      <c r="G101" s="153">
        <f>SR_HS2!F79</f>
        <v>0.80837</v>
      </c>
      <c r="H101" s="112">
        <f t="shared" si="9"/>
        <v>0.0018104339455728474</v>
      </c>
      <c r="I101" s="177">
        <f t="shared" si="10"/>
        <v>-3.6654479999999996</v>
      </c>
      <c r="J101" s="146">
        <f t="shared" si="11"/>
        <v>0.32102399999999953</v>
      </c>
      <c r="K101" s="118">
        <f>SR_HS2!G79</f>
        <v>107.73031361536351</v>
      </c>
      <c r="L101" s="52">
        <f>SR_HS2!H79</f>
        <v>74.49371148005073</v>
      </c>
      <c r="M101" s="36"/>
      <c r="N101" s="36"/>
      <c r="O101" s="43"/>
      <c r="P101" s="44"/>
      <c r="Q101" s="44"/>
      <c r="R101" s="44"/>
    </row>
    <row r="102" spans="1:18" s="27" customFormat="1" ht="12.75" customHeight="1">
      <c r="A102" s="53" t="str">
        <f>SR_HS2!A26</f>
        <v>14</v>
      </c>
      <c r="B102" s="68" t="str">
        <f>SR_HS2!B26</f>
        <v>  Rastlinné pletacie materiály a iné výrobky rastlinného pôvodu</v>
      </c>
      <c r="C102" s="155">
        <f>SR_HS2!C26</f>
        <v>1.847605</v>
      </c>
      <c r="D102" s="173">
        <f>SR_HS2!D26</f>
        <v>0.378633</v>
      </c>
      <c r="E102" s="165">
        <f>SR_HS2!E26</f>
        <v>0.706081</v>
      </c>
      <c r="F102" s="108">
        <f t="shared" si="8"/>
        <v>0.0015957206057584542</v>
      </c>
      <c r="G102" s="156">
        <f>SR_HS2!F26</f>
        <v>0.512146</v>
      </c>
      <c r="H102" s="113">
        <f t="shared" si="9"/>
        <v>0.001147007562736558</v>
      </c>
      <c r="I102" s="179">
        <f t="shared" si="10"/>
        <v>-0.19393499999999997</v>
      </c>
      <c r="J102" s="147">
        <f t="shared" si="11"/>
        <v>-1.141524</v>
      </c>
      <c r="K102" s="119">
        <f>SR_HS2!G26</f>
        <v>38.21601478671036</v>
      </c>
      <c r="L102" s="56">
        <f>SR_HS2!H26</f>
        <v>135.26184986517288</v>
      </c>
      <c r="M102" s="36"/>
      <c r="N102" s="36"/>
      <c r="O102" s="43"/>
      <c r="P102" s="44"/>
      <c r="Q102" s="44"/>
      <c r="R102" s="44"/>
    </row>
    <row r="103" spans="1:18" s="27" customFormat="1" ht="12.75" customHeight="1">
      <c r="A103" s="45" t="str">
        <f>SR_HS2!A89</f>
        <v>78</v>
      </c>
      <c r="B103" s="69" t="str">
        <f>SR_HS2!B89</f>
        <v>  Olovo a predmety z olova</v>
      </c>
      <c r="C103" s="150">
        <f>SR_HS2!C89</f>
        <v>2.836385</v>
      </c>
      <c r="D103" s="174">
        <f>SR_HS2!D89</f>
        <v>1.931878</v>
      </c>
      <c r="E103" s="161">
        <f>SR_HS2!E89</f>
        <v>2.651932</v>
      </c>
      <c r="F103" s="109">
        <f t="shared" si="8"/>
        <v>0.005993281985310793</v>
      </c>
      <c r="G103" s="151">
        <f>SR_HS2!F89</f>
        <v>2.260159</v>
      </c>
      <c r="H103" s="114">
        <f t="shared" si="9"/>
        <v>0.005061875843972415</v>
      </c>
      <c r="I103" s="176">
        <f t="shared" si="10"/>
        <v>-0.39177300000000015</v>
      </c>
      <c r="J103" s="145">
        <f t="shared" si="11"/>
        <v>-0.18445299999999998</v>
      </c>
      <c r="K103" s="120">
        <f>SR_HS2!G89</f>
        <v>93.49689834066956</v>
      </c>
      <c r="L103" s="48">
        <f>SR_HS2!H89</f>
        <v>116.99284323337187</v>
      </c>
      <c r="M103" s="36"/>
      <c r="N103" s="36"/>
      <c r="O103" s="43"/>
      <c r="P103" s="44"/>
      <c r="Q103" s="44"/>
      <c r="R103" s="44"/>
    </row>
    <row r="104" spans="1:18" s="27" customFormat="1" ht="12.75" customHeight="1">
      <c r="A104" s="49" t="str">
        <f>SR_HS2!A25</f>
        <v>13</v>
      </c>
      <c r="B104" s="59" t="str">
        <f>SR_HS2!B25</f>
        <v>  Šelak, gumy, živice a iné rastlinné šťavy a výťažky</v>
      </c>
      <c r="C104" s="152">
        <f>SR_HS2!C25</f>
        <v>5.318569</v>
      </c>
      <c r="D104" s="171">
        <f>SR_HS2!D25</f>
        <v>0.598358</v>
      </c>
      <c r="E104" s="163">
        <f>SR_HS2!E25</f>
        <v>6.359132</v>
      </c>
      <c r="F104" s="107">
        <f t="shared" si="8"/>
        <v>0.01437143609180529</v>
      </c>
      <c r="G104" s="153">
        <f>SR_HS2!F25</f>
        <v>0.28456</v>
      </c>
      <c r="H104" s="112">
        <f t="shared" si="9"/>
        <v>0.0006373035658822191</v>
      </c>
      <c r="I104" s="177">
        <f t="shared" si="10"/>
        <v>-6.074572</v>
      </c>
      <c r="J104" s="146">
        <f t="shared" si="11"/>
        <v>1.0405629999999997</v>
      </c>
      <c r="K104" s="118">
        <f>SR_HS2!G25</f>
        <v>119.5647175020198</v>
      </c>
      <c r="L104" s="52">
        <f>SR_HS2!H25</f>
        <v>47.55681381380378</v>
      </c>
      <c r="M104" s="36"/>
      <c r="N104" s="36"/>
      <c r="O104" s="43"/>
      <c r="P104" s="44"/>
      <c r="Q104" s="44"/>
      <c r="R104" s="44"/>
    </row>
    <row r="105" spans="1:18" s="27" customFormat="1" ht="12.75" customHeight="1">
      <c r="A105" s="49" t="str">
        <f>SR_HS2!A18</f>
        <v>06</v>
      </c>
      <c r="B105" s="50" t="str">
        <f>SR_HS2!B18</f>
        <v>  Živé stromy a ostatné rastliny; cibuľky, korene; rezané kvety</v>
      </c>
      <c r="C105" s="152">
        <f>SR_HS2!C18</f>
        <v>41.085365</v>
      </c>
      <c r="D105" s="171">
        <f>SR_HS2!D18</f>
        <v>5.978186</v>
      </c>
      <c r="E105" s="163">
        <f>SR_HS2!E18</f>
        <v>49.181103</v>
      </c>
      <c r="F105" s="107">
        <f t="shared" si="8"/>
        <v>0.11114772876062227</v>
      </c>
      <c r="G105" s="153">
        <f>SR_HS2!F18</f>
        <v>5.567999</v>
      </c>
      <c r="H105" s="112">
        <f t="shared" si="9"/>
        <v>0.012470149063567014</v>
      </c>
      <c r="I105" s="177">
        <f t="shared" si="10"/>
        <v>-43.613104</v>
      </c>
      <c r="J105" s="146">
        <f t="shared" si="11"/>
        <v>8.095737999999997</v>
      </c>
      <c r="K105" s="118">
        <f>SR_HS2!G18</f>
        <v>119.70467586207398</v>
      </c>
      <c r="L105" s="52">
        <f>SR_HS2!H18</f>
        <v>93.13860425219289</v>
      </c>
      <c r="M105" s="36"/>
      <c r="N105" s="36"/>
      <c r="O105" s="43"/>
      <c r="P105" s="44"/>
      <c r="Q105" s="44"/>
      <c r="R105" s="44"/>
    </row>
    <row r="106" spans="1:18" s="27" customFormat="1" ht="12.75" customHeight="1">
      <c r="A106" s="49" t="str">
        <f>SR_HS2!A57</f>
        <v>45</v>
      </c>
      <c r="B106" s="59" t="str">
        <f>SR_HS2!B57</f>
        <v>  Korok a výrobky z korku</v>
      </c>
      <c r="C106" s="152">
        <f>SR_HS2!C57</f>
        <v>8.410523</v>
      </c>
      <c r="D106" s="171">
        <f>SR_HS2!D57</f>
        <v>0.249849</v>
      </c>
      <c r="E106" s="163">
        <f>SR_HS2!E57</f>
        <v>3.377727</v>
      </c>
      <c r="F106" s="107">
        <f t="shared" si="8"/>
        <v>0.007633555604139875</v>
      </c>
      <c r="G106" s="153">
        <f>SR_HS2!F57</f>
        <v>0.258869</v>
      </c>
      <c r="H106" s="112">
        <f t="shared" si="9"/>
        <v>0.0005797657323459523</v>
      </c>
      <c r="I106" s="177">
        <f t="shared" si="10"/>
        <v>-3.1188580000000004</v>
      </c>
      <c r="J106" s="146">
        <f t="shared" si="11"/>
        <v>-5.032795999999999</v>
      </c>
      <c r="K106" s="118">
        <f>SR_HS2!G57</f>
        <v>40.16072484434084</v>
      </c>
      <c r="L106" s="52">
        <f>SR_HS2!H57</f>
        <v>103.61018054905165</v>
      </c>
      <c r="M106" s="36"/>
      <c r="N106" s="36"/>
      <c r="O106" s="43"/>
      <c r="P106" s="44"/>
      <c r="Q106" s="44"/>
      <c r="R106" s="44"/>
    </row>
    <row r="107" spans="1:18" s="27" customFormat="1" ht="12.75" customHeight="1">
      <c r="A107" s="49" t="str">
        <f>SR_HS2!A65</f>
        <v>53</v>
      </c>
      <c r="B107" s="59" t="str">
        <f>SR_HS2!B65</f>
        <v>  Ostatné rastlinné textilné vlákna; papierová priadza a tkaniny z nej</v>
      </c>
      <c r="C107" s="152">
        <f>SR_HS2!C65</f>
        <v>2.789771</v>
      </c>
      <c r="D107" s="171">
        <f>SR_HS2!D65</f>
        <v>0.373013</v>
      </c>
      <c r="E107" s="163">
        <f>SR_HS2!E65</f>
        <v>2.184865</v>
      </c>
      <c r="F107" s="107">
        <f t="shared" si="8"/>
        <v>0.004937725418614075</v>
      </c>
      <c r="G107" s="153">
        <f>SR_HS2!F65</f>
        <v>0.1026</v>
      </c>
      <c r="H107" s="112">
        <f t="shared" si="9"/>
        <v>0.00022978403802191338</v>
      </c>
      <c r="I107" s="177">
        <f t="shared" si="10"/>
        <v>-2.082265</v>
      </c>
      <c r="J107" s="146">
        <f t="shared" si="11"/>
        <v>-0.6049060000000002</v>
      </c>
      <c r="K107" s="118">
        <f>SR_HS2!G65</f>
        <v>78.3170016463717</v>
      </c>
      <c r="L107" s="52">
        <f>SR_HS2!H65</f>
        <v>27.505743767643487</v>
      </c>
      <c r="M107" s="36"/>
      <c r="N107" s="36"/>
      <c r="O107" s="43"/>
      <c r="P107" s="44"/>
      <c r="Q107" s="44"/>
      <c r="R107" s="44"/>
    </row>
    <row r="108" spans="1:18" s="27" customFormat="1" ht="12.75" customHeight="1">
      <c r="A108" s="49">
        <f>SR_HS2!A109</f>
        <v>98</v>
      </c>
      <c r="B108" s="59" t="str">
        <f>SR_HS2!B109</f>
        <v>  Priemyselné zariadenia</v>
      </c>
      <c r="C108" s="152">
        <f>SR_HS2!C109</f>
        <v>0</v>
      </c>
      <c r="D108" s="171">
        <f>SR_HS2!D109</f>
        <v>0</v>
      </c>
      <c r="E108" s="163">
        <f>SR_HS2!E109</f>
        <v>12.819639</v>
      </c>
      <c r="F108" s="107">
        <f t="shared" si="8"/>
        <v>0.028971976459761285</v>
      </c>
      <c r="G108" s="153">
        <f>SR_HS2!F109</f>
        <v>0.295604</v>
      </c>
      <c r="H108" s="112">
        <f t="shared" si="9"/>
        <v>0.0006620378243219268</v>
      </c>
      <c r="I108" s="177">
        <f t="shared" si="10"/>
        <v>-12.524035000000001</v>
      </c>
      <c r="J108" s="146">
        <f t="shared" si="11"/>
        <v>12.819639</v>
      </c>
      <c r="K108" s="118">
        <f>SR_HS2!G109</f>
        <v>0</v>
      </c>
      <c r="L108" s="52">
        <f>SR_HS2!H109</f>
        <v>0</v>
      </c>
      <c r="M108" s="36"/>
      <c r="N108" s="36"/>
      <c r="O108" s="43"/>
      <c r="P108" s="44"/>
      <c r="Q108" s="44"/>
      <c r="R108" s="44"/>
    </row>
    <row r="109" spans="1:18" s="27" customFormat="1" ht="12.75" customHeight="1">
      <c r="A109" s="49" t="str">
        <f>SR_HS2!A58</f>
        <v>46</v>
      </c>
      <c r="B109" s="59" t="str">
        <f>SR_HS2!B58</f>
        <v>  Výrobky zo slamy, z esparta; košíkársky tovar a práce z prútia</v>
      </c>
      <c r="C109" s="152">
        <f>SR_HS2!C58</f>
        <v>2.750653</v>
      </c>
      <c r="D109" s="171">
        <f>SR_HS2!D58</f>
        <v>0.682098</v>
      </c>
      <c r="E109" s="163">
        <f>SR_HS2!E58</f>
        <v>3.363318</v>
      </c>
      <c r="F109" s="107">
        <f t="shared" si="8"/>
        <v>0.007600991722363742</v>
      </c>
      <c r="G109" s="153">
        <f>SR_HS2!F58</f>
        <v>1.040489</v>
      </c>
      <c r="H109" s="112">
        <f t="shared" si="9"/>
        <v>0.0023302900968555818</v>
      </c>
      <c r="I109" s="177">
        <f t="shared" si="10"/>
        <v>-2.322829</v>
      </c>
      <c r="J109" s="146">
        <f t="shared" si="11"/>
        <v>0.6126650000000002</v>
      </c>
      <c r="K109" s="118">
        <f>SR_HS2!G58</f>
        <v>122.27343834354971</v>
      </c>
      <c r="L109" s="52">
        <f>SR_HS2!H58</f>
        <v>152.5424499118895</v>
      </c>
      <c r="M109" s="36"/>
      <c r="N109" s="36"/>
      <c r="O109" s="43"/>
      <c r="P109" s="44"/>
      <c r="Q109" s="44"/>
      <c r="R109" s="44"/>
    </row>
    <row r="110" spans="1:18" s="27" customFormat="1" ht="12.75" customHeight="1">
      <c r="A110" s="53" t="str">
        <f>SR_HS2!A36</f>
        <v>24</v>
      </c>
      <c r="B110" s="59" t="str">
        <f>SR_HS2!B36</f>
        <v>  Tabak a vyrobené tabakové náhradky</v>
      </c>
      <c r="C110" s="152">
        <f>SR_HS2!C36</f>
        <v>46.02752</v>
      </c>
      <c r="D110" s="171">
        <f>SR_HS2!D36</f>
        <v>0.495683</v>
      </c>
      <c r="E110" s="163">
        <f>SR_HS2!E36</f>
        <v>89.355093</v>
      </c>
      <c r="F110" s="107">
        <f>E110/$E$11*100</f>
        <v>0.20193966857848183</v>
      </c>
      <c r="G110" s="153">
        <f>SR_HS2!F36</f>
        <v>3.80173</v>
      </c>
      <c r="H110" s="112">
        <f>G110/$G$11*100</f>
        <v>0.008514394452914706</v>
      </c>
      <c r="I110" s="177">
        <f t="shared" si="10"/>
        <v>-85.55336299999999</v>
      </c>
      <c r="J110" s="146">
        <f t="shared" si="11"/>
        <v>43.327572999999994</v>
      </c>
      <c r="K110" s="118">
        <f>SR_HS2!G36</f>
        <v>194.13405936274643</v>
      </c>
      <c r="L110" s="52">
        <f>SR_HS2!H36</f>
        <v>766.9680017269102</v>
      </c>
      <c r="M110" s="36"/>
      <c r="N110" s="36"/>
      <c r="O110" s="43"/>
      <c r="P110" s="44"/>
      <c r="Q110" s="44"/>
      <c r="R110" s="44"/>
    </row>
    <row r="111" spans="1:18" s="27" customFormat="1" ht="12.75" customHeight="1">
      <c r="A111" s="60" t="str">
        <f>SR_HS2!A62</f>
        <v>50</v>
      </c>
      <c r="B111" s="61" t="str">
        <f>SR_HS2!B62</f>
        <v>  Hodváb</v>
      </c>
      <c r="C111" s="157">
        <f>SR_HS2!C62</f>
        <v>2.078603</v>
      </c>
      <c r="D111" s="175">
        <f>SR_HS2!D62</f>
        <v>0.042221</v>
      </c>
      <c r="E111" s="167">
        <f>SR_HS2!E62</f>
        <v>1.972214</v>
      </c>
      <c r="F111" s="110">
        <f>E111/$E$11*100</f>
        <v>0.004457140921176613</v>
      </c>
      <c r="G111" s="158">
        <f>SR_HS2!F62</f>
        <v>0.280632</v>
      </c>
      <c r="H111" s="115">
        <f>G111/$G$11*100</f>
        <v>0.0006285063758105809</v>
      </c>
      <c r="I111" s="180">
        <f t="shared" si="10"/>
        <v>-1.691582</v>
      </c>
      <c r="J111" s="147">
        <f t="shared" si="11"/>
        <v>-0.10638900000000029</v>
      </c>
      <c r="K111" s="121">
        <f>SR_HS2!G62</f>
        <v>94.88170660775529</v>
      </c>
      <c r="L111" s="63">
        <f>SR_HS2!H62</f>
        <v>664.6739774046091</v>
      </c>
      <c r="M111" s="36"/>
      <c r="N111" s="36"/>
      <c r="O111" s="43"/>
      <c r="P111" s="44"/>
      <c r="Q111" s="44"/>
      <c r="R111" s="44"/>
    </row>
    <row r="112" spans="1:14" ht="12.75">
      <c r="A112" s="71"/>
      <c r="B112" s="71"/>
      <c r="C112" s="94"/>
      <c r="D112" s="94"/>
      <c r="E112" s="94"/>
      <c r="F112" s="94"/>
      <c r="G112" s="94"/>
      <c r="H112" s="105"/>
      <c r="I112" s="105"/>
      <c r="J112" s="134"/>
      <c r="M112" s="73"/>
      <c r="N112" s="73"/>
    </row>
    <row r="113" spans="1:10" s="74" customFormat="1" ht="11.25">
      <c r="A113" s="74" t="s">
        <v>224</v>
      </c>
      <c r="C113" s="94"/>
      <c r="D113" s="94"/>
      <c r="E113" s="94"/>
      <c r="F113" s="94"/>
      <c r="G113" s="94"/>
      <c r="H113" s="105"/>
      <c r="I113" s="105"/>
      <c r="J113" s="127"/>
    </row>
    <row r="114" spans="1:10" s="74" customFormat="1" ht="12.75">
      <c r="A114" s="74" t="s">
        <v>203</v>
      </c>
      <c r="C114" s="73"/>
      <c r="D114" s="73"/>
      <c r="E114" s="73"/>
      <c r="F114" s="73"/>
      <c r="G114" s="73"/>
      <c r="H114" s="106"/>
      <c r="I114" s="106"/>
      <c r="J114" s="85"/>
    </row>
  </sheetData>
  <sheetProtection/>
  <conditionalFormatting sqref="K14:L111">
    <cfRule type="cellIs" priority="1" dxfId="2" operator="greaterThan" stopIfTrue="1">
      <formula>180</formula>
    </cfRule>
  </conditionalFormatting>
  <conditionalFormatting sqref="I14:I111">
    <cfRule type="cellIs" priority="2" dxfId="1" operator="lessThan" stopIfTrue="1">
      <formula>0</formula>
    </cfRule>
  </conditionalFormatting>
  <conditionalFormatting sqref="J14:J112">
    <cfRule type="expression" priority="3" dxfId="0" stopIfTrue="1">
      <formula>($J14&gt;300)*($I14&lt;-300)</formula>
    </cfRule>
  </conditionalFormatting>
  <printOptions/>
  <pageMargins left="0.56" right="0.21" top="0.41" bottom="0.44" header="0.2" footer="0.19"/>
  <pageSetup horizontalDpi="800" verticalDpi="8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Ruzicky</dc:creator>
  <cp:keywords/>
  <dc:description/>
  <cp:lastModifiedBy>merenyi</cp:lastModifiedBy>
  <cp:lastPrinted>2010-08-10T09:36:38Z</cp:lastPrinted>
  <dcterms:created xsi:type="dcterms:W3CDTF">2004-12-14T07:34:50Z</dcterms:created>
  <dcterms:modified xsi:type="dcterms:W3CDTF">2011-02-08T09:03:51Z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