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<sst xmlns="http://schemas.openxmlformats.org/spreadsheetml/2006/main" count="248" uniqueCount="229">
  <si>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</si>
  <si>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</si>
  <si>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</si>
  <si>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</si>
  <si>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</si>
  <si>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</si>
  <si>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</si>
  <si>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</si>
  <si>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</si>
  <si>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</si>
  <si>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</si>
  <si>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</si>
  <si>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</si>
  <si>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</si>
  <si>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</si>
  <si>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</si>
  <si>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</si>
  <si>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</si>
  <si>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</si>
  <si>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</si>
  <si>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</si>
  <si>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</si>
  <si>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</si>
  <si>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</si>
  <si>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</si>
  <si>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</si>
  <si>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</si>
  <si>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</si>
  <si>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</si>
  <si>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</si>
  <si>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</si>
  <si>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</si>
  <si>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</si>
  <si>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</si>
  <si>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</si>
  <si>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</si>
  <si>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</si>
  <si>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</si>
  <si>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</si>
  <si>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</si>
  <si>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</si>
  <si>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</si>
  <si>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</si>
  <si>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</si>
  <si>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</si>
  <si>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</si>
  <si>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</si>
  <si>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</si>
  <si>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</si>
  <si>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</si>
  <si>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</si>
  <si>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</si>
  <si>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</si>
  <si>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</si>
  <si>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</si>
  <si>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</si>
  <si>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</si>
  <si>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</si>
  <si>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</si>
  <si>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</si>
  <si>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</si>
  <si>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</si>
  <si>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</si>
  <si>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</si>
  <si>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</si>
  <si>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</si>
  <si>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</si>
  <si>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</si>
  <si>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</si>
  <si>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</si>
  <si>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</si>
  <si>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</si>
  <si>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</si>
  <si>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</si>
  <si>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</si>
  <si>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</si>
  <si>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</si>
  <si>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</si>
  <si>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</si>
  <si>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</si>
  <si>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</si>
  <si>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</si>
  <si>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</si>
  <si>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</si>
  <si>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</si>
  <si>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</si>
  <si>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</si>
  <si>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</si>
  <si>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</si>
  <si>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</si>
  <si>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</si>
  <si>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</si>
  <si>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</si>
  <si>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</si>
  <si>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</si>
  <si>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</si>
  <si>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</si>
  <si>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</si>
  <si>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</si>
  <si>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</si>
  <si>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</si>
  <si>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</si>
  <si>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</si>
  <si>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</si>
  <si>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</si>
  <si>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</si>
  <si>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</si>
  <si>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</si>
  <si>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</si>
  <si>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</si>
  <si>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</si>
  <si>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</si>
  <si>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</si>
  <si>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</si>
  <si>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</si>
  <si>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</si>
  <si>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</si>
  <si>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</si>
  <si>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</si>
  <si>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</si>
  <si>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</si>
  <si>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</si>
  <si>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</si>
  <si>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</si>
  <si>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</si>
  <si>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</si>
  <si>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</si>
  <si>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</si>
  <si>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</si>
  <si>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</si>
  <si>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</si>
  <si>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</si>
  <si>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</si>
  <si>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</si>
  <si>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</si>
  <si>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</si>
  <si>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</si>
  <si>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</si>
  <si>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</si>
  <si>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</si>
  <si>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</si>
  <si>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</si>
  <si>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</si>
  <si>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</si>
  <si>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</si>
  <si>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</si>
  <si>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</si>
  <si>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</si>
  <si>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</si>
  <si>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</si>
  <si>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</si>
  <si>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</si>
  <si>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</si>
  <si>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</si>
  <si>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</si>
  <si>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</si>
  <si>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</si>
  <si>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</si>
  <si>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</si>
  <si>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</si>
  <si>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</si>
  <si>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</si>
  <si>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</si>
  <si>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</si>
  <si>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</si>
  <si>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</si>
  <si>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</si>
  <si>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</si>
  <si>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</si>
  <si>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</si>
  <si>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</si>
  <si>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</si>
  <si>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</si>
  <si>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</si>
  <si>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</si>
  <si>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</si>
  <si>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</si>
  <si>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</si>
  <si>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</si>
  <si>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</si>
  <si>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</si>
  <si>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</si>
  <si>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</si>
  <si>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</si>
  <si>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</si>
  <si>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</si>
  <si>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</si>
  <si>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</si>
  <si>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</si>
  <si>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</si>
  <si>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</si>
  <si>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</si>
  <si>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</si>
  <si>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</si>
  <si>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</si>
  <si>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</si>
  <si>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</si>
  <si>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</si>
  <si>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</si>
  <si>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</si>
  <si>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</si>
  <si>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</si>
  <si>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</si>
  <si>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</si>
  <si>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</si>
  <si>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</si>
  <si>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</si>
  <si>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</si>
  <si>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</si>
  <si>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</si>
  <si>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</si>
  <si>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</si>
  <si>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</si>
  <si>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</si>
  <si>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 xml:space="preserve">  Index 2008/07</t>
  </si>
  <si>
    <t>2008</t>
  </si>
  <si>
    <t>Imp-08</t>
  </si>
  <si>
    <t>Im_08-%</t>
  </si>
  <si>
    <t>Exp-08</t>
  </si>
  <si>
    <t>Ex_08-%</t>
  </si>
  <si>
    <t>Bil-08</t>
  </si>
  <si>
    <t>Údaje v mil. EUR</t>
  </si>
  <si>
    <t xml:space="preserve">  Index 2009/08</t>
  </si>
  <si>
    <t>Poznámka:  V tabuľke sú uvedené predbežné údaje za rok 2008 a 2009.</t>
  </si>
  <si>
    <t>Komoditná štruktúra - usporiadaná podľa vývozu 2009</t>
  </si>
  <si>
    <t>Zahraničný obchod SR   -   január až február 2009  (a rovnaké obdobie roku 2008)</t>
  </si>
  <si>
    <t>jan. - feb. 2008</t>
  </si>
  <si>
    <t>jan. - feb. 2009</t>
  </si>
  <si>
    <t>Poznámka:  V tabuľke sú uvedené predbežné údaje za rok 2009 a 2008.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</si>
</sst>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210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1" fillId="24" borderId="33" xfId="0" applyNumberFormat="1" applyFont="1" applyFill="1" applyBorder="1" applyAlignment="1">
      <alignment horizontal="left" indent="1"/>
    </xf>
    <xf numFmtId="3" fontId="0" fillId="24" borderId="11" xfId="0" applyNumberForma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0" fillId="24" borderId="35" xfId="0" applyNumberFormat="1" applyFill="1" applyBorder="1" applyAlignment="1">
      <alignment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3" fontId="1" fillId="24" borderId="33" xfId="0" applyNumberFormat="1" applyFont="1" applyFill="1" applyBorder="1" applyAlignment="1">
      <alignment horizontal="left" indent="8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" fillId="24" borderId="33" xfId="0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/>
    </xf>
    <xf numFmtId="49" fontId="9" fillId="0" borderId="3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23" fillId="17" borderId="11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28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49" fontId="8" fillId="0" borderId="30" xfId="0" applyNumberFormat="1" applyFont="1" applyBorder="1" applyAlignment="1">
      <alignment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left" wrapText="1"/>
    </xf>
    <xf numFmtId="173" fontId="18" fillId="0" borderId="33" xfId="0" applyNumberFormat="1" applyFont="1" applyFill="1" applyBorder="1" applyAlignment="1">
      <alignment/>
    </xf>
    <xf numFmtId="173" fontId="19" fillId="4" borderId="34" xfId="0" applyNumberFormat="1" applyFont="1" applyFill="1" applyBorder="1" applyAlignment="1">
      <alignment/>
    </xf>
    <xf numFmtId="173" fontId="15" fillId="0" borderId="17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 horizontal="right"/>
    </xf>
    <xf numFmtId="173" fontId="15" fillId="0" borderId="21" xfId="0" applyNumberFormat="1" applyFont="1" applyFill="1" applyBorder="1" applyAlignment="1">
      <alignment/>
    </xf>
    <xf numFmtId="173" fontId="11" fillId="4" borderId="21" xfId="0" applyNumberFormat="1" applyFont="1" applyFill="1" applyBorder="1" applyAlignment="1">
      <alignment horizontal="right"/>
    </xf>
    <xf numFmtId="173" fontId="11" fillId="4" borderId="30" xfId="0" applyNumberFormat="1" applyFont="1" applyFill="1" applyBorder="1" applyAlignment="1">
      <alignment horizontal="right"/>
    </xf>
    <xf numFmtId="173" fontId="15" fillId="0" borderId="24" xfId="0" applyNumberFormat="1" applyFont="1" applyFill="1" applyBorder="1" applyAlignment="1">
      <alignment/>
    </xf>
    <xf numFmtId="173" fontId="11" fillId="4" borderId="24" xfId="0" applyNumberFormat="1" applyFont="1" applyFill="1" applyBorder="1" applyAlignment="1">
      <alignment horizontal="right"/>
    </xf>
    <xf numFmtId="173" fontId="15" fillId="0" borderId="27" xfId="0" applyNumberFormat="1" applyFont="1" applyFill="1" applyBorder="1" applyAlignment="1">
      <alignment/>
    </xf>
    <xf numFmtId="173" fontId="11" fillId="4" borderId="27" xfId="0" applyNumberFormat="1" applyFont="1" applyFill="1" applyBorder="1" applyAlignment="1">
      <alignment horizontal="right"/>
    </xf>
    <xf numFmtId="173" fontId="15" fillId="0" borderId="30" xfId="0" applyNumberFormat="1" applyFont="1" applyFill="1" applyBorder="1" applyAlignment="1">
      <alignment/>
    </xf>
    <xf numFmtId="173" fontId="11" fillId="4" borderId="24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/>
    </xf>
    <xf numFmtId="173" fontId="11" fillId="4" borderId="21" xfId="0" applyNumberFormat="1" applyFont="1" applyFill="1" applyBorder="1" applyAlignment="1">
      <alignment/>
    </xf>
    <xf numFmtId="173" fontId="11" fillId="4" borderId="27" xfId="0" applyNumberFormat="1" applyFont="1" applyFill="1" applyBorder="1" applyAlignment="1">
      <alignment/>
    </xf>
    <xf numFmtId="173" fontId="11" fillId="4" borderId="3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3.125" style="75" customWidth="1"/>
    <col min="2" max="2" width="42.25390625" style="8" customWidth="1"/>
    <col min="3" max="6" width="9.625" style="8" customWidth="1"/>
    <col min="7" max="7" width="6.75390625" style="72" customWidth="1"/>
    <col min="8" max="8" width="7.00390625" style="72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225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2" t="s">
        <v>221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7" customFormat="1" ht="12.75" customHeight="1">
      <c r="A8" s="24" t="s">
        <v>3</v>
      </c>
      <c r="B8" s="83" t="s">
        <v>4</v>
      </c>
      <c r="C8" s="135" t="s">
        <v>226</v>
      </c>
      <c r="D8" s="25"/>
      <c r="E8" s="135" t="s">
        <v>227</v>
      </c>
      <c r="F8" s="25"/>
      <c r="G8" s="95" t="s">
        <v>222</v>
      </c>
      <c r="H8" s="26"/>
    </row>
    <row r="9" spans="1:8" s="27" customFormat="1" ht="12">
      <c r="A9" s="28" t="s">
        <v>5</v>
      </c>
      <c r="B9" s="29"/>
      <c r="C9" s="96" t="s">
        <v>6</v>
      </c>
      <c r="D9" s="97" t="s">
        <v>7</v>
      </c>
      <c r="E9" s="96" t="s">
        <v>6</v>
      </c>
      <c r="F9" s="97" t="s">
        <v>7</v>
      </c>
      <c r="G9" s="96" t="s">
        <v>6</v>
      </c>
      <c r="H9" s="97" t="s">
        <v>7</v>
      </c>
    </row>
    <row r="10" spans="1:8" s="27" customFormat="1" ht="5.25" customHeight="1">
      <c r="A10" s="30"/>
      <c r="B10" s="30"/>
      <c r="C10" s="31"/>
      <c r="D10" s="32"/>
      <c r="E10" s="31"/>
      <c r="F10" s="32"/>
      <c r="G10" s="31"/>
      <c r="H10" s="31"/>
    </row>
    <row r="11" spans="1:14" s="38" customFormat="1" ht="12.75" customHeight="1">
      <c r="A11" s="33"/>
      <c r="B11" s="34" t="s">
        <v>8</v>
      </c>
      <c r="C11" s="193">
        <v>8482.702063000002</v>
      </c>
      <c r="D11" s="194">
        <v>8534.460658999998</v>
      </c>
      <c r="E11" s="193">
        <v>5870.435329</v>
      </c>
      <c r="F11" s="194">
        <v>5737.347554999999</v>
      </c>
      <c r="G11" s="35">
        <v>69.20478033297628</v>
      </c>
      <c r="H11" s="35">
        <v>67.22566058055105</v>
      </c>
      <c r="I11" s="36"/>
      <c r="J11" s="36"/>
      <c r="K11" s="37"/>
      <c r="L11" s="37"/>
      <c r="M11" s="37"/>
      <c r="N11" s="37"/>
    </row>
    <row r="12" spans="1:14" s="27" customFormat="1" ht="12.75" customHeight="1">
      <c r="A12" s="39"/>
      <c r="B12" s="40" t="s">
        <v>9</v>
      </c>
      <c r="C12" s="138"/>
      <c r="D12" s="139"/>
      <c r="E12" s="138"/>
      <c r="F12" s="139"/>
      <c r="G12" s="41"/>
      <c r="H12" s="42"/>
      <c r="I12" s="36"/>
      <c r="J12" s="36"/>
      <c r="K12" s="43"/>
      <c r="L12" s="44"/>
      <c r="M12" s="44"/>
      <c r="N12" s="44"/>
    </row>
    <row r="13" spans="1:14" s="27" customFormat="1" ht="12.75" customHeight="1">
      <c r="A13" s="45" t="s">
        <v>10</v>
      </c>
      <c r="B13" s="46" t="s">
        <v>11</v>
      </c>
      <c r="C13" s="195">
        <v>7.230077</v>
      </c>
      <c r="D13" s="196">
        <v>15.889747</v>
      </c>
      <c r="E13" s="195">
        <v>7.099744</v>
      </c>
      <c r="F13" s="196">
        <v>11.688131</v>
      </c>
      <c r="G13" s="47">
        <v>98.19734976543127</v>
      </c>
      <c r="H13" s="48">
        <v>73.55769100665984</v>
      </c>
      <c r="I13" s="36"/>
      <c r="J13" s="36"/>
      <c r="K13" s="43"/>
      <c r="L13" s="44"/>
      <c r="M13" s="44"/>
      <c r="N13" s="44"/>
    </row>
    <row r="14" spans="1:14" s="27" customFormat="1" ht="12.75" customHeight="1">
      <c r="A14" s="49" t="s">
        <v>12</v>
      </c>
      <c r="B14" s="50" t="s">
        <v>13</v>
      </c>
      <c r="C14" s="197">
        <v>42.023338</v>
      </c>
      <c r="D14" s="198">
        <v>14.876699</v>
      </c>
      <c r="E14" s="197">
        <v>44.722545</v>
      </c>
      <c r="F14" s="198">
        <v>8.201857</v>
      </c>
      <c r="G14" s="51">
        <v>106.42311422286348</v>
      </c>
      <c r="H14" s="52">
        <v>55.13223733302664</v>
      </c>
      <c r="I14" s="36"/>
      <c r="J14" s="36"/>
      <c r="K14" s="43"/>
      <c r="L14" s="44"/>
      <c r="M14" s="44"/>
      <c r="N14" s="44"/>
    </row>
    <row r="15" spans="1:14" s="27" customFormat="1" ht="12.75" customHeight="1">
      <c r="A15" s="49" t="s">
        <v>14</v>
      </c>
      <c r="B15" s="50" t="s">
        <v>15</v>
      </c>
      <c r="C15" s="197">
        <v>3.986949</v>
      </c>
      <c r="D15" s="198">
        <v>0.563215</v>
      </c>
      <c r="E15" s="197">
        <v>4.904246</v>
      </c>
      <c r="F15" s="198">
        <v>1.261796</v>
      </c>
      <c r="G15" s="51">
        <v>123.00749269679648</v>
      </c>
      <c r="H15" s="52">
        <v>224.03451612616848</v>
      </c>
      <c r="I15" s="36"/>
      <c r="J15" s="36"/>
      <c r="K15" s="43"/>
      <c r="L15" s="44"/>
      <c r="M15" s="44"/>
      <c r="N15" s="44"/>
    </row>
    <row r="16" spans="1:14" s="27" customFormat="1" ht="12.75" customHeight="1">
      <c r="A16" s="49" t="s">
        <v>16</v>
      </c>
      <c r="B16" s="50" t="s">
        <v>17</v>
      </c>
      <c r="C16" s="197">
        <v>45.891539</v>
      </c>
      <c r="D16" s="198">
        <v>55.975113</v>
      </c>
      <c r="E16" s="197">
        <v>45.777316</v>
      </c>
      <c r="F16" s="198">
        <v>31.658031</v>
      </c>
      <c r="G16" s="51">
        <v>99.75110226745718</v>
      </c>
      <c r="H16" s="52">
        <v>56.55733289899746</v>
      </c>
      <c r="I16" s="36"/>
      <c r="J16" s="36"/>
      <c r="K16" s="43"/>
      <c r="L16" s="44"/>
      <c r="M16" s="44"/>
      <c r="N16" s="44"/>
    </row>
    <row r="17" spans="1:14" s="27" customFormat="1" ht="12.75" customHeight="1">
      <c r="A17" s="49" t="s">
        <v>18</v>
      </c>
      <c r="B17" s="50" t="s">
        <v>19</v>
      </c>
      <c r="C17" s="197">
        <v>3.373956</v>
      </c>
      <c r="D17" s="198">
        <v>1.471989</v>
      </c>
      <c r="E17" s="197">
        <v>2.995031</v>
      </c>
      <c r="F17" s="198">
        <v>1.133211</v>
      </c>
      <c r="G17" s="51">
        <v>88.76911850658395</v>
      </c>
      <c r="H17" s="52">
        <v>76.98501823043514</v>
      </c>
      <c r="I17" s="36"/>
      <c r="J17" s="36"/>
      <c r="K17" s="43"/>
      <c r="L17" s="44"/>
      <c r="M17" s="44"/>
      <c r="N17" s="44"/>
    </row>
    <row r="18" spans="1:14" s="27" customFormat="1" ht="12.75" customHeight="1">
      <c r="A18" s="49" t="s">
        <v>20</v>
      </c>
      <c r="B18" s="50" t="s">
        <v>21</v>
      </c>
      <c r="C18" s="197">
        <v>6.073815</v>
      </c>
      <c r="D18" s="198">
        <v>0.798958</v>
      </c>
      <c r="E18" s="197">
        <v>5.315559</v>
      </c>
      <c r="F18" s="198">
        <v>0.986362</v>
      </c>
      <c r="G18" s="51">
        <v>87.51598459946509</v>
      </c>
      <c r="H18" s="52">
        <v>123.45605150708798</v>
      </c>
      <c r="I18" s="36"/>
      <c r="J18" s="36"/>
      <c r="K18" s="43"/>
      <c r="L18" s="44"/>
      <c r="M18" s="44"/>
      <c r="N18" s="44"/>
    </row>
    <row r="19" spans="1:14" s="27" customFormat="1" ht="12.75" customHeight="1">
      <c r="A19" s="49" t="s">
        <v>22</v>
      </c>
      <c r="B19" s="50" t="s">
        <v>23</v>
      </c>
      <c r="C19" s="197">
        <v>29.194256</v>
      </c>
      <c r="D19" s="198">
        <v>7.433331</v>
      </c>
      <c r="E19" s="197">
        <v>24.992453</v>
      </c>
      <c r="F19" s="198">
        <v>6.757959</v>
      </c>
      <c r="G19" s="51">
        <v>85.6074325031609</v>
      </c>
      <c r="H19" s="52">
        <v>90.91427517488458</v>
      </c>
      <c r="I19" s="36"/>
      <c r="J19" s="36"/>
      <c r="K19" s="43"/>
      <c r="L19" s="44"/>
      <c r="M19" s="44"/>
      <c r="N19" s="44"/>
    </row>
    <row r="20" spans="1:14" s="27" customFormat="1" ht="12.75" customHeight="1">
      <c r="A20" s="49" t="s">
        <v>24</v>
      </c>
      <c r="B20" s="50" t="s">
        <v>25</v>
      </c>
      <c r="C20" s="197">
        <v>40.680821</v>
      </c>
      <c r="D20" s="198">
        <v>12.370617</v>
      </c>
      <c r="E20" s="197">
        <v>32.165648</v>
      </c>
      <c r="F20" s="198">
        <v>11.081809</v>
      </c>
      <c r="G20" s="51">
        <v>79.06833542027088</v>
      </c>
      <c r="H20" s="52">
        <v>89.58169992652752</v>
      </c>
      <c r="I20" s="36"/>
      <c r="J20" s="36"/>
      <c r="K20" s="43"/>
      <c r="L20" s="44"/>
      <c r="M20" s="44"/>
      <c r="N20" s="44"/>
    </row>
    <row r="21" spans="1:14" s="27" customFormat="1" ht="12.75" customHeight="1">
      <c r="A21" s="49" t="s">
        <v>26</v>
      </c>
      <c r="B21" s="50" t="s">
        <v>27</v>
      </c>
      <c r="C21" s="197">
        <v>17.452433</v>
      </c>
      <c r="D21" s="198">
        <v>8.051021</v>
      </c>
      <c r="E21" s="197">
        <v>16.185827</v>
      </c>
      <c r="F21" s="199">
        <v>6.337047</v>
      </c>
      <c r="G21" s="51">
        <v>92.74252478150181</v>
      </c>
      <c r="H21" s="52">
        <v>78.71109763593958</v>
      </c>
      <c r="I21" s="36"/>
      <c r="J21" s="36"/>
      <c r="K21" s="43"/>
      <c r="L21" s="44"/>
      <c r="M21" s="44"/>
      <c r="N21" s="44"/>
    </row>
    <row r="22" spans="1:14" s="27" customFormat="1" ht="12.75" customHeight="1">
      <c r="A22" s="53" t="s">
        <v>28</v>
      </c>
      <c r="B22" s="54" t="s">
        <v>29</v>
      </c>
      <c r="C22" s="200">
        <v>29.160627</v>
      </c>
      <c r="D22" s="201">
        <v>31.260772</v>
      </c>
      <c r="E22" s="200">
        <v>18.774589</v>
      </c>
      <c r="F22" s="201">
        <v>39.601793</v>
      </c>
      <c r="G22" s="55">
        <v>64.38335156510865</v>
      </c>
      <c r="H22" s="56">
        <v>126.68206978381724</v>
      </c>
      <c r="I22" s="36"/>
      <c r="J22" s="36"/>
      <c r="K22" s="43"/>
      <c r="L22" s="44"/>
      <c r="M22" s="44"/>
      <c r="N22" s="44"/>
    </row>
    <row r="23" spans="1:14" s="27" customFormat="1" ht="12.75" customHeight="1">
      <c r="A23" s="45" t="s">
        <v>30</v>
      </c>
      <c r="B23" s="57" t="s">
        <v>31</v>
      </c>
      <c r="C23" s="195">
        <v>3.005847</v>
      </c>
      <c r="D23" s="196">
        <v>26.042853</v>
      </c>
      <c r="E23" s="195">
        <v>3.132762</v>
      </c>
      <c r="F23" s="196">
        <v>10.387843</v>
      </c>
      <c r="G23" s="58">
        <v>104.22227079422206</v>
      </c>
      <c r="H23" s="48">
        <v>39.887500036958315</v>
      </c>
      <c r="I23" s="36"/>
      <c r="J23" s="36"/>
      <c r="K23" s="43"/>
      <c r="L23" s="44"/>
      <c r="M23" s="44"/>
      <c r="N23" s="44"/>
    </row>
    <row r="24" spans="1:14" s="27" customFormat="1" ht="12.75" customHeight="1">
      <c r="A24" s="49" t="s">
        <v>32</v>
      </c>
      <c r="B24" s="50" t="s">
        <v>33</v>
      </c>
      <c r="C24" s="197">
        <v>9.369663</v>
      </c>
      <c r="D24" s="198">
        <v>22.877759</v>
      </c>
      <c r="E24" s="197">
        <v>6.562656</v>
      </c>
      <c r="F24" s="198">
        <v>15.524356</v>
      </c>
      <c r="G24" s="51">
        <v>70.0415372463236</v>
      </c>
      <c r="H24" s="52">
        <v>67.85785268565859</v>
      </c>
      <c r="I24" s="36"/>
      <c r="J24" s="36"/>
      <c r="K24" s="43"/>
      <c r="L24" s="44"/>
      <c r="M24" s="44"/>
      <c r="N24" s="44"/>
    </row>
    <row r="25" spans="1:14" s="27" customFormat="1" ht="12.75" customHeight="1">
      <c r="A25" s="49" t="s">
        <v>34</v>
      </c>
      <c r="B25" s="59" t="s">
        <v>35</v>
      </c>
      <c r="C25" s="197">
        <v>0.864252</v>
      </c>
      <c r="D25" s="198">
        <v>0.10023</v>
      </c>
      <c r="E25" s="197">
        <v>1.51404</v>
      </c>
      <c r="F25" s="198">
        <v>0.110942</v>
      </c>
      <c r="G25" s="51">
        <v>175.18501548159563</v>
      </c>
      <c r="H25" s="52">
        <v>110.68741893644618</v>
      </c>
      <c r="I25" s="36"/>
      <c r="J25" s="36"/>
      <c r="K25" s="43"/>
      <c r="L25" s="44"/>
      <c r="M25" s="44"/>
      <c r="N25" s="44"/>
    </row>
    <row r="26" spans="1:14" s="27" customFormat="1" ht="12.75" customHeight="1">
      <c r="A26" s="49" t="s">
        <v>36</v>
      </c>
      <c r="B26" s="59" t="s">
        <v>37</v>
      </c>
      <c r="C26" s="197">
        <v>0.133898</v>
      </c>
      <c r="D26" s="198">
        <v>0.048998</v>
      </c>
      <c r="E26" s="197">
        <v>0.022248</v>
      </c>
      <c r="F26" s="198">
        <v>0.107097</v>
      </c>
      <c r="G26" s="51">
        <v>16.6156327951127</v>
      </c>
      <c r="H26" s="52">
        <v>218.5742275194906</v>
      </c>
      <c r="I26" s="36"/>
      <c r="J26" s="36"/>
      <c r="K26" s="43"/>
      <c r="L26" s="44"/>
      <c r="M26" s="44"/>
      <c r="N26" s="44"/>
    </row>
    <row r="27" spans="1:14" s="27" customFormat="1" ht="12.75" customHeight="1">
      <c r="A27" s="49" t="s">
        <v>38</v>
      </c>
      <c r="B27" s="59" t="s">
        <v>39</v>
      </c>
      <c r="C27" s="197">
        <v>28.369027</v>
      </c>
      <c r="D27" s="198">
        <v>9.265715</v>
      </c>
      <c r="E27" s="197">
        <v>24.378301</v>
      </c>
      <c r="F27" s="198">
        <v>8.434788</v>
      </c>
      <c r="G27" s="51">
        <v>85.93280622560654</v>
      </c>
      <c r="H27" s="52">
        <v>91.032240900999</v>
      </c>
      <c r="I27" s="36"/>
      <c r="J27" s="36"/>
      <c r="K27" s="43"/>
      <c r="L27" s="44"/>
      <c r="M27" s="44"/>
      <c r="N27" s="44"/>
    </row>
    <row r="28" spans="1:14" s="27" customFormat="1" ht="12.75" customHeight="1">
      <c r="A28" s="49" t="s">
        <v>40</v>
      </c>
      <c r="B28" s="59" t="s">
        <v>41</v>
      </c>
      <c r="C28" s="197">
        <v>19.464645</v>
      </c>
      <c r="D28" s="198">
        <v>5.952324</v>
      </c>
      <c r="E28" s="197">
        <v>16.601504</v>
      </c>
      <c r="F28" s="198">
        <v>4.729657</v>
      </c>
      <c r="G28" s="51">
        <v>85.29055628808024</v>
      </c>
      <c r="H28" s="52">
        <v>79.45899786369155</v>
      </c>
      <c r="I28" s="36"/>
      <c r="J28" s="36"/>
      <c r="K28" s="43"/>
      <c r="L28" s="44"/>
      <c r="M28" s="44"/>
      <c r="N28" s="44"/>
    </row>
    <row r="29" spans="1:14" s="27" customFormat="1" ht="12.75" customHeight="1">
      <c r="A29" s="49" t="s">
        <v>42</v>
      </c>
      <c r="B29" s="59" t="s">
        <v>43</v>
      </c>
      <c r="C29" s="197">
        <v>11.362169</v>
      </c>
      <c r="D29" s="198">
        <v>25.20881</v>
      </c>
      <c r="E29" s="197">
        <v>21.583116</v>
      </c>
      <c r="F29" s="198">
        <v>7.3677</v>
      </c>
      <c r="G29" s="51">
        <v>189.95594943183823</v>
      </c>
      <c r="H29" s="52">
        <v>29.22668701933967</v>
      </c>
      <c r="I29" s="36"/>
      <c r="J29" s="36"/>
      <c r="K29" s="43"/>
      <c r="L29" s="44"/>
      <c r="M29" s="44"/>
      <c r="N29" s="44"/>
    </row>
    <row r="30" spans="1:14" s="27" customFormat="1" ht="12.75" customHeight="1">
      <c r="A30" s="49" t="s">
        <v>44</v>
      </c>
      <c r="B30" s="59" t="s">
        <v>45</v>
      </c>
      <c r="C30" s="197">
        <v>29.555632</v>
      </c>
      <c r="D30" s="198">
        <v>29.043182</v>
      </c>
      <c r="E30" s="197">
        <v>24.328107</v>
      </c>
      <c r="F30" s="198">
        <v>20.390748</v>
      </c>
      <c r="G30" s="51">
        <v>82.31293108535118</v>
      </c>
      <c r="H30" s="52">
        <v>70.20838143699267</v>
      </c>
      <c r="I30" s="36"/>
      <c r="J30" s="36"/>
      <c r="K30" s="43"/>
      <c r="L30" s="44"/>
      <c r="M30" s="44"/>
      <c r="N30" s="44"/>
    </row>
    <row r="31" spans="1:14" s="27" customFormat="1" ht="12.75" customHeight="1">
      <c r="A31" s="49" t="s">
        <v>46</v>
      </c>
      <c r="B31" s="59" t="s">
        <v>47</v>
      </c>
      <c r="C31" s="197">
        <v>30.306558</v>
      </c>
      <c r="D31" s="198">
        <v>14.1739</v>
      </c>
      <c r="E31" s="197">
        <v>32.298071</v>
      </c>
      <c r="F31" s="198">
        <v>11.635928</v>
      </c>
      <c r="G31" s="51">
        <v>106.57122791707327</v>
      </c>
      <c r="H31" s="52">
        <v>82.09404609881543</v>
      </c>
      <c r="I31" s="36"/>
      <c r="J31" s="36"/>
      <c r="K31" s="43"/>
      <c r="L31" s="44"/>
      <c r="M31" s="44"/>
      <c r="N31" s="44"/>
    </row>
    <row r="32" spans="1:14" s="27" customFormat="1" ht="12.75" customHeight="1">
      <c r="A32" s="60" t="s">
        <v>48</v>
      </c>
      <c r="B32" s="61" t="s">
        <v>49</v>
      </c>
      <c r="C32" s="202">
        <v>20.009848</v>
      </c>
      <c r="D32" s="203">
        <v>6.440731</v>
      </c>
      <c r="E32" s="202">
        <v>18.46587</v>
      </c>
      <c r="F32" s="203">
        <v>5.674669</v>
      </c>
      <c r="G32" s="62">
        <v>92.28390940300994</v>
      </c>
      <c r="H32" s="63">
        <v>88.10597741157021</v>
      </c>
      <c r="I32" s="36"/>
      <c r="J32" s="36"/>
      <c r="K32" s="43"/>
      <c r="L32" s="44"/>
      <c r="M32" s="44"/>
      <c r="N32" s="44"/>
    </row>
    <row r="33" spans="1:14" s="27" customFormat="1" ht="12.75" customHeight="1">
      <c r="A33" s="64" t="s">
        <v>50</v>
      </c>
      <c r="B33" s="65" t="s">
        <v>51</v>
      </c>
      <c r="C33" s="204">
        <v>31.722395</v>
      </c>
      <c r="D33" s="199">
        <v>16.730044</v>
      </c>
      <c r="E33" s="204">
        <v>34.978288</v>
      </c>
      <c r="F33" s="199">
        <v>17.696926</v>
      </c>
      <c r="G33" s="66">
        <v>110.26370486843757</v>
      </c>
      <c r="H33" s="67">
        <v>105.77931534429916</v>
      </c>
      <c r="I33" s="36"/>
      <c r="J33" s="36"/>
      <c r="K33" s="43"/>
      <c r="L33" s="44"/>
      <c r="M33" s="44"/>
      <c r="N33" s="44"/>
    </row>
    <row r="34" spans="1:14" s="27" customFormat="1" ht="12.75" customHeight="1">
      <c r="A34" s="49" t="s">
        <v>52</v>
      </c>
      <c r="B34" s="59" t="s">
        <v>53</v>
      </c>
      <c r="C34" s="197">
        <v>40.599402</v>
      </c>
      <c r="D34" s="198">
        <v>23.336526</v>
      </c>
      <c r="E34" s="197">
        <v>27.438729</v>
      </c>
      <c r="F34" s="198">
        <v>20.941334</v>
      </c>
      <c r="G34" s="51">
        <v>67.58407180480145</v>
      </c>
      <c r="H34" s="52">
        <v>89.73629579655515</v>
      </c>
      <c r="I34" s="36"/>
      <c r="J34" s="36"/>
      <c r="K34" s="43"/>
      <c r="L34" s="44"/>
      <c r="M34" s="44"/>
      <c r="N34" s="44"/>
    </row>
    <row r="35" spans="1:14" s="27" customFormat="1" ht="12.75" customHeight="1">
      <c r="A35" s="49" t="s">
        <v>54</v>
      </c>
      <c r="B35" s="59" t="s">
        <v>55</v>
      </c>
      <c r="C35" s="197">
        <v>24.760237</v>
      </c>
      <c r="D35" s="198">
        <v>12.378921</v>
      </c>
      <c r="E35" s="197">
        <v>16.943412</v>
      </c>
      <c r="F35" s="198">
        <v>6.969864</v>
      </c>
      <c r="G35" s="51">
        <v>68.42992657945882</v>
      </c>
      <c r="H35" s="52">
        <v>56.30429340327804</v>
      </c>
      <c r="I35" s="36"/>
      <c r="J35" s="36"/>
      <c r="K35" s="43"/>
      <c r="L35" s="44"/>
      <c r="M35" s="44"/>
      <c r="N35" s="44"/>
    </row>
    <row r="36" spans="1:14" s="27" customFormat="1" ht="12.75" customHeight="1">
      <c r="A36" s="49" t="s">
        <v>56</v>
      </c>
      <c r="B36" s="59" t="s">
        <v>57</v>
      </c>
      <c r="C36" s="197">
        <v>0.575202</v>
      </c>
      <c r="D36" s="198">
        <v>0.515288</v>
      </c>
      <c r="E36" s="197">
        <v>18.195034</v>
      </c>
      <c r="F36" s="198">
        <v>0</v>
      </c>
      <c r="G36" s="51">
        <v>3163.242478294582</v>
      </c>
      <c r="H36" s="52">
        <v>0</v>
      </c>
      <c r="I36" s="36"/>
      <c r="J36" s="36"/>
      <c r="K36" s="43"/>
      <c r="L36" s="44"/>
      <c r="M36" s="44"/>
      <c r="N36" s="44"/>
    </row>
    <row r="37" spans="1:14" s="27" customFormat="1" ht="12.75" customHeight="1">
      <c r="A37" s="49" t="s">
        <v>58</v>
      </c>
      <c r="B37" s="59" t="s">
        <v>59</v>
      </c>
      <c r="C37" s="197">
        <v>17.047833</v>
      </c>
      <c r="D37" s="198">
        <v>39.615995</v>
      </c>
      <c r="E37" s="197">
        <v>14.541089</v>
      </c>
      <c r="F37" s="198">
        <v>24.184338</v>
      </c>
      <c r="G37" s="51">
        <v>85.29582029575253</v>
      </c>
      <c r="H37" s="52">
        <v>61.04690289869029</v>
      </c>
      <c r="I37" s="36"/>
      <c r="J37" s="36"/>
      <c r="K37" s="43"/>
      <c r="L37" s="44"/>
      <c r="M37" s="44"/>
      <c r="N37" s="44"/>
    </row>
    <row r="38" spans="1:14" s="27" customFormat="1" ht="12.75" customHeight="1">
      <c r="A38" s="49" t="s">
        <v>60</v>
      </c>
      <c r="B38" s="59" t="s">
        <v>61</v>
      </c>
      <c r="C38" s="197">
        <v>69.799885</v>
      </c>
      <c r="D38" s="198">
        <v>5.82624</v>
      </c>
      <c r="E38" s="197">
        <v>32.734484</v>
      </c>
      <c r="F38" s="198">
        <v>2.356932</v>
      </c>
      <c r="G38" s="51">
        <v>46.897618814128414</v>
      </c>
      <c r="H38" s="52">
        <v>40.45374031965727</v>
      </c>
      <c r="I38" s="36"/>
      <c r="J38" s="36"/>
      <c r="K38" s="43"/>
      <c r="L38" s="44"/>
      <c r="M38" s="44"/>
      <c r="N38" s="44"/>
    </row>
    <row r="39" spans="1:14" s="27" customFormat="1" ht="12.75" customHeight="1">
      <c r="A39" s="49" t="s">
        <v>62</v>
      </c>
      <c r="B39" s="59" t="s">
        <v>63</v>
      </c>
      <c r="C39" s="197">
        <v>1151.665968</v>
      </c>
      <c r="D39" s="198">
        <v>402.540971</v>
      </c>
      <c r="E39" s="197">
        <v>769.058067</v>
      </c>
      <c r="F39" s="198">
        <v>247.271178</v>
      </c>
      <c r="G39" s="51">
        <v>66.77787556191814</v>
      </c>
      <c r="H39" s="52">
        <v>61.42758024996168</v>
      </c>
      <c r="I39" s="36"/>
      <c r="J39" s="36"/>
      <c r="K39" s="43"/>
      <c r="L39" s="44"/>
      <c r="M39" s="44"/>
      <c r="N39" s="44"/>
    </row>
    <row r="40" spans="1:14" s="27" customFormat="1" ht="12.75" customHeight="1">
      <c r="A40" s="49" t="s">
        <v>64</v>
      </c>
      <c r="B40" s="59" t="s">
        <v>65</v>
      </c>
      <c r="C40" s="197">
        <v>43.723514</v>
      </c>
      <c r="D40" s="198">
        <v>17.512121</v>
      </c>
      <c r="E40" s="197">
        <v>42.028806</v>
      </c>
      <c r="F40" s="198">
        <v>17.26147</v>
      </c>
      <c r="G40" s="51">
        <v>96.12403522736072</v>
      </c>
      <c r="H40" s="52">
        <v>98.56869993075081</v>
      </c>
      <c r="I40" s="36"/>
      <c r="J40" s="36"/>
      <c r="K40" s="43"/>
      <c r="L40" s="44"/>
      <c r="M40" s="44"/>
      <c r="N40" s="44"/>
    </row>
    <row r="41" spans="1:14" s="27" customFormat="1" ht="12.75" customHeight="1">
      <c r="A41" s="49" t="s">
        <v>66</v>
      </c>
      <c r="B41" s="59" t="s">
        <v>67</v>
      </c>
      <c r="C41" s="197">
        <v>95.351635</v>
      </c>
      <c r="D41" s="198">
        <v>75.139601</v>
      </c>
      <c r="E41" s="197">
        <v>40.200771</v>
      </c>
      <c r="F41" s="198">
        <v>40.910626</v>
      </c>
      <c r="G41" s="51">
        <v>42.16054711594615</v>
      </c>
      <c r="H41" s="52">
        <v>54.446158158332516</v>
      </c>
      <c r="I41" s="36"/>
      <c r="J41" s="36"/>
      <c r="K41" s="43"/>
      <c r="L41" s="44"/>
      <c r="M41" s="44"/>
      <c r="N41" s="44"/>
    </row>
    <row r="42" spans="1:14" s="27" customFormat="1" ht="12.75" customHeight="1">
      <c r="A42" s="53" t="s">
        <v>68</v>
      </c>
      <c r="B42" s="68" t="s">
        <v>69</v>
      </c>
      <c r="C42" s="200">
        <v>217.378632</v>
      </c>
      <c r="D42" s="201">
        <v>41.714711</v>
      </c>
      <c r="E42" s="200">
        <v>244.030337</v>
      </c>
      <c r="F42" s="201">
        <v>36.655485</v>
      </c>
      <c r="G42" s="55">
        <v>112.26049899881603</v>
      </c>
      <c r="H42" s="56">
        <v>87.87184214221213</v>
      </c>
      <c r="I42" s="36"/>
      <c r="J42" s="36"/>
      <c r="K42" s="43"/>
      <c r="L42" s="44"/>
      <c r="M42" s="44"/>
      <c r="N42" s="44"/>
    </row>
    <row r="43" spans="1:14" s="27" customFormat="1" ht="12.75" customHeight="1">
      <c r="A43" s="45" t="s">
        <v>70</v>
      </c>
      <c r="B43" s="69" t="s">
        <v>71</v>
      </c>
      <c r="C43" s="195">
        <v>22.835555</v>
      </c>
      <c r="D43" s="196">
        <v>36.432079</v>
      </c>
      <c r="E43" s="195">
        <v>11.681632</v>
      </c>
      <c r="F43" s="196">
        <v>21.885717</v>
      </c>
      <c r="G43" s="58">
        <v>51.155454728383</v>
      </c>
      <c r="H43" s="48">
        <v>60.0726546514131</v>
      </c>
      <c r="I43" s="36"/>
      <c r="J43" s="36"/>
      <c r="K43" s="43"/>
      <c r="L43" s="44"/>
      <c r="M43" s="44"/>
      <c r="N43" s="44"/>
    </row>
    <row r="44" spans="1:14" s="27" customFormat="1" ht="12.75" customHeight="1">
      <c r="A44" s="49" t="s">
        <v>72</v>
      </c>
      <c r="B44" s="59" t="s">
        <v>73</v>
      </c>
      <c r="C44" s="197">
        <v>46.944704</v>
      </c>
      <c r="D44" s="198">
        <v>9.27131</v>
      </c>
      <c r="E44" s="197">
        <v>36.451185</v>
      </c>
      <c r="F44" s="198">
        <v>9.925794</v>
      </c>
      <c r="G44" s="51">
        <v>77.64706536439127</v>
      </c>
      <c r="H44" s="52">
        <v>107.05923974066232</v>
      </c>
      <c r="I44" s="36"/>
      <c r="J44" s="36"/>
      <c r="K44" s="43"/>
      <c r="L44" s="44"/>
      <c r="M44" s="44"/>
      <c r="N44" s="44"/>
    </row>
    <row r="45" spans="1:14" s="27" customFormat="1" ht="12.75" customHeight="1">
      <c r="A45" s="49" t="s">
        <v>74</v>
      </c>
      <c r="B45" s="59" t="s">
        <v>75</v>
      </c>
      <c r="C45" s="197">
        <v>34.49496</v>
      </c>
      <c r="D45" s="198">
        <v>13.996658</v>
      </c>
      <c r="E45" s="197">
        <v>29.713853</v>
      </c>
      <c r="F45" s="198">
        <v>13.181122</v>
      </c>
      <c r="G45" s="51">
        <v>86.13969403066419</v>
      </c>
      <c r="H45" s="52">
        <v>94.17335195301621</v>
      </c>
      <c r="I45" s="36"/>
      <c r="J45" s="36"/>
      <c r="K45" s="43"/>
      <c r="L45" s="44"/>
      <c r="M45" s="44"/>
      <c r="N45" s="44"/>
    </row>
    <row r="46" spans="1:14" s="27" customFormat="1" ht="12.75" customHeight="1">
      <c r="A46" s="49" t="s">
        <v>76</v>
      </c>
      <c r="B46" s="59" t="s">
        <v>77</v>
      </c>
      <c r="C46" s="197">
        <v>32.296157</v>
      </c>
      <c r="D46" s="198">
        <v>13.997899</v>
      </c>
      <c r="E46" s="197">
        <v>28.471674</v>
      </c>
      <c r="F46" s="198">
        <v>9.070614</v>
      </c>
      <c r="G46" s="51">
        <v>88.15808642495762</v>
      </c>
      <c r="H46" s="52">
        <v>64.79982460224925</v>
      </c>
      <c r="I46" s="36"/>
      <c r="J46" s="36"/>
      <c r="K46" s="43"/>
      <c r="L46" s="44"/>
      <c r="M46" s="44"/>
      <c r="N46" s="44"/>
    </row>
    <row r="47" spans="1:14" s="27" customFormat="1" ht="12.75" customHeight="1">
      <c r="A47" s="49" t="s">
        <v>78</v>
      </c>
      <c r="B47" s="59" t="s">
        <v>79</v>
      </c>
      <c r="C47" s="197">
        <v>8.907149</v>
      </c>
      <c r="D47" s="198">
        <v>4.537768</v>
      </c>
      <c r="E47" s="197">
        <v>8.023496</v>
      </c>
      <c r="F47" s="198">
        <v>3.942786</v>
      </c>
      <c r="G47" s="51">
        <v>90.07928350586702</v>
      </c>
      <c r="H47" s="52">
        <v>86.88822346140216</v>
      </c>
      <c r="I47" s="36"/>
      <c r="J47" s="36"/>
      <c r="K47" s="43"/>
      <c r="L47" s="44"/>
      <c r="M47" s="44"/>
      <c r="N47" s="44"/>
    </row>
    <row r="48" spans="1:14" s="27" customFormat="1" ht="12.75" customHeight="1">
      <c r="A48" s="49" t="s">
        <v>80</v>
      </c>
      <c r="B48" s="59" t="s">
        <v>81</v>
      </c>
      <c r="C48" s="197">
        <v>0.508814</v>
      </c>
      <c r="D48" s="198">
        <v>0.592837</v>
      </c>
      <c r="E48" s="197">
        <v>0.812261</v>
      </c>
      <c r="F48" s="198">
        <v>0.21661</v>
      </c>
      <c r="G48" s="51">
        <v>159.63809958059332</v>
      </c>
      <c r="H48" s="52">
        <v>36.537867913102595</v>
      </c>
      <c r="I48" s="36"/>
      <c r="J48" s="36"/>
      <c r="K48" s="43"/>
      <c r="L48" s="44"/>
      <c r="M48" s="44"/>
      <c r="N48" s="44"/>
    </row>
    <row r="49" spans="1:14" s="27" customFormat="1" ht="12.75" customHeight="1">
      <c r="A49" s="49" t="s">
        <v>82</v>
      </c>
      <c r="B49" s="59" t="s">
        <v>83</v>
      </c>
      <c r="C49" s="197">
        <v>6.259581</v>
      </c>
      <c r="D49" s="198">
        <v>2.173242</v>
      </c>
      <c r="E49" s="197">
        <v>3.804277</v>
      </c>
      <c r="F49" s="198">
        <v>1.32606</v>
      </c>
      <c r="G49" s="51">
        <v>60.775265948311876</v>
      </c>
      <c r="H49" s="52">
        <v>61.01759491119718</v>
      </c>
      <c r="I49" s="36"/>
      <c r="J49" s="36"/>
      <c r="K49" s="43"/>
      <c r="L49" s="44"/>
      <c r="M49" s="44"/>
      <c r="N49" s="44"/>
    </row>
    <row r="50" spans="1:14" s="27" customFormat="1" ht="12.75" customHeight="1">
      <c r="A50" s="49" t="s">
        <v>84</v>
      </c>
      <c r="B50" s="59" t="s">
        <v>85</v>
      </c>
      <c r="C50" s="197">
        <v>83.861604</v>
      </c>
      <c r="D50" s="198">
        <v>24.840968</v>
      </c>
      <c r="E50" s="197">
        <v>65.095453</v>
      </c>
      <c r="F50" s="198">
        <v>18.174355</v>
      </c>
      <c r="G50" s="51">
        <v>77.62247547757374</v>
      </c>
      <c r="H50" s="52">
        <v>73.1628292424031</v>
      </c>
      <c r="I50" s="36"/>
      <c r="J50" s="36"/>
      <c r="K50" s="43"/>
      <c r="L50" s="44"/>
      <c r="M50" s="44"/>
      <c r="N50" s="44"/>
    </row>
    <row r="51" spans="1:14" s="27" customFormat="1" ht="12.75" customHeight="1">
      <c r="A51" s="49" t="s">
        <v>86</v>
      </c>
      <c r="B51" s="59" t="s">
        <v>87</v>
      </c>
      <c r="C51" s="197">
        <v>337.521349</v>
      </c>
      <c r="D51" s="198">
        <v>268.574967</v>
      </c>
      <c r="E51" s="197">
        <v>261.997308</v>
      </c>
      <c r="F51" s="198">
        <v>173.058329</v>
      </c>
      <c r="G51" s="51">
        <v>77.62392179820304</v>
      </c>
      <c r="H51" s="52">
        <v>64.43576292052565</v>
      </c>
      <c r="I51" s="36"/>
      <c r="J51" s="36"/>
      <c r="K51" s="43"/>
      <c r="L51" s="44"/>
      <c r="M51" s="44"/>
      <c r="N51" s="44"/>
    </row>
    <row r="52" spans="1:14" s="27" customFormat="1" ht="12.75" customHeight="1">
      <c r="A52" s="60" t="s">
        <v>88</v>
      </c>
      <c r="B52" s="61" t="s">
        <v>89</v>
      </c>
      <c r="C52" s="202">
        <v>151.62111</v>
      </c>
      <c r="D52" s="203">
        <v>171.139872</v>
      </c>
      <c r="E52" s="202">
        <v>80.842481</v>
      </c>
      <c r="F52" s="203">
        <v>92.441703</v>
      </c>
      <c r="G52" s="62">
        <v>53.318750271647545</v>
      </c>
      <c r="H52" s="63">
        <v>54.015292824339625</v>
      </c>
      <c r="I52" s="36"/>
      <c r="J52" s="36"/>
      <c r="K52" s="43"/>
      <c r="L52" s="44"/>
      <c r="M52" s="44"/>
      <c r="N52" s="44"/>
    </row>
    <row r="53" spans="1:14" s="27" customFormat="1" ht="12.75" customHeight="1">
      <c r="A53" s="64" t="s">
        <v>90</v>
      </c>
      <c r="B53" s="65" t="s">
        <v>91</v>
      </c>
      <c r="C53" s="204">
        <v>37.917569</v>
      </c>
      <c r="D53" s="199">
        <v>17.452721</v>
      </c>
      <c r="E53" s="204">
        <v>19.038569</v>
      </c>
      <c r="F53" s="199">
        <v>8.486687</v>
      </c>
      <c r="G53" s="66">
        <v>50.21041565191059</v>
      </c>
      <c r="H53" s="67">
        <v>48.626727030129</v>
      </c>
      <c r="I53" s="36"/>
      <c r="J53" s="36"/>
      <c r="K53" s="43"/>
      <c r="L53" s="44"/>
      <c r="M53" s="44"/>
      <c r="N53" s="44"/>
    </row>
    <row r="54" spans="1:14" s="27" customFormat="1" ht="12.75" customHeight="1">
      <c r="A54" s="49" t="s">
        <v>92</v>
      </c>
      <c r="B54" s="59" t="s">
        <v>93</v>
      </c>
      <c r="C54" s="197">
        <v>13.667935</v>
      </c>
      <c r="D54" s="198">
        <v>9.127689</v>
      </c>
      <c r="E54" s="197">
        <v>10.137067</v>
      </c>
      <c r="F54" s="198">
        <v>5.793787</v>
      </c>
      <c r="G54" s="51">
        <v>74.16677793682805</v>
      </c>
      <c r="H54" s="52">
        <v>63.47485108223998</v>
      </c>
      <c r="I54" s="36"/>
      <c r="J54" s="36"/>
      <c r="K54" s="43"/>
      <c r="L54" s="44"/>
      <c r="M54" s="44"/>
      <c r="N54" s="44"/>
    </row>
    <row r="55" spans="1:14" s="27" customFormat="1" ht="12.75" customHeight="1">
      <c r="A55" s="49" t="s">
        <v>94</v>
      </c>
      <c r="B55" s="59" t="s">
        <v>95</v>
      </c>
      <c r="C55" s="197">
        <v>0.10974</v>
      </c>
      <c r="D55" s="198">
        <v>0.167836</v>
      </c>
      <c r="E55" s="197">
        <v>0.324571</v>
      </c>
      <c r="F55" s="198">
        <v>0.133073</v>
      </c>
      <c r="G55" s="51">
        <v>295.7636231091671</v>
      </c>
      <c r="H55" s="52">
        <v>79.28751876832145</v>
      </c>
      <c r="I55" s="36"/>
      <c r="J55" s="36"/>
      <c r="K55" s="43"/>
      <c r="L55" s="44"/>
      <c r="M55" s="44"/>
      <c r="N55" s="44"/>
    </row>
    <row r="56" spans="1:14" s="27" customFormat="1" ht="12.75" customHeight="1">
      <c r="A56" s="49" t="s">
        <v>96</v>
      </c>
      <c r="B56" s="59" t="s">
        <v>97</v>
      </c>
      <c r="C56" s="197">
        <v>72.842039</v>
      </c>
      <c r="D56" s="198">
        <v>131.973096</v>
      </c>
      <c r="E56" s="197">
        <v>55.382184</v>
      </c>
      <c r="F56" s="198">
        <v>72.909422</v>
      </c>
      <c r="G56" s="51">
        <v>76.03052407690015</v>
      </c>
      <c r="H56" s="52">
        <v>55.24567067821157</v>
      </c>
      <c r="I56" s="36"/>
      <c r="J56" s="36"/>
      <c r="K56" s="43"/>
      <c r="L56" s="44"/>
      <c r="M56" s="44"/>
      <c r="N56" s="44"/>
    </row>
    <row r="57" spans="1:14" s="27" customFormat="1" ht="12.75" customHeight="1">
      <c r="A57" s="49" t="s">
        <v>98</v>
      </c>
      <c r="B57" s="59" t="s">
        <v>99</v>
      </c>
      <c r="C57" s="197">
        <v>0.228292</v>
      </c>
      <c r="D57" s="198">
        <v>0.03371</v>
      </c>
      <c r="E57" s="197">
        <v>0.370808</v>
      </c>
      <c r="F57" s="198">
        <v>0.041159</v>
      </c>
      <c r="G57" s="51">
        <v>162.42706708951695</v>
      </c>
      <c r="H57" s="52">
        <v>122.09730050430142</v>
      </c>
      <c r="I57" s="36"/>
      <c r="J57" s="36"/>
      <c r="K57" s="43"/>
      <c r="L57" s="44"/>
      <c r="M57" s="44"/>
      <c r="N57" s="44"/>
    </row>
    <row r="58" spans="1:14" s="27" customFormat="1" ht="12.75" customHeight="1">
      <c r="A58" s="49" t="s">
        <v>100</v>
      </c>
      <c r="B58" s="59" t="s">
        <v>101</v>
      </c>
      <c r="C58" s="197">
        <v>0.436206</v>
      </c>
      <c r="D58" s="198">
        <v>0.084283</v>
      </c>
      <c r="E58" s="197">
        <v>0.816177</v>
      </c>
      <c r="F58" s="198">
        <v>0.098597</v>
      </c>
      <c r="G58" s="51">
        <v>187.10815532110976</v>
      </c>
      <c r="H58" s="52">
        <v>116.98325878290996</v>
      </c>
      <c r="I58" s="36"/>
      <c r="J58" s="36"/>
      <c r="K58" s="43"/>
      <c r="L58" s="44"/>
      <c r="M58" s="44"/>
      <c r="N58" s="44"/>
    </row>
    <row r="59" spans="1:14" s="27" customFormat="1" ht="12.75" customHeight="1">
      <c r="A59" s="49" t="s">
        <v>102</v>
      </c>
      <c r="B59" s="59" t="s">
        <v>103</v>
      </c>
      <c r="C59" s="197">
        <v>13.996879</v>
      </c>
      <c r="D59" s="198">
        <v>15.950983</v>
      </c>
      <c r="E59" s="197">
        <v>9.983202</v>
      </c>
      <c r="F59" s="198">
        <v>8.323539</v>
      </c>
      <c r="G59" s="51">
        <v>71.32448598005313</v>
      </c>
      <c r="H59" s="52">
        <v>52.181981511735046</v>
      </c>
      <c r="I59" s="36"/>
      <c r="J59" s="36"/>
      <c r="K59" s="43"/>
      <c r="L59" s="44"/>
      <c r="M59" s="44"/>
      <c r="N59" s="44"/>
    </row>
    <row r="60" spans="1:14" s="27" customFormat="1" ht="12.75" customHeight="1">
      <c r="A60" s="49" t="s">
        <v>104</v>
      </c>
      <c r="B60" s="59" t="s">
        <v>105</v>
      </c>
      <c r="C60" s="197">
        <v>122.275375</v>
      </c>
      <c r="D60" s="198">
        <v>193.854828</v>
      </c>
      <c r="E60" s="197">
        <v>92.662909</v>
      </c>
      <c r="F60" s="198">
        <v>157.992321</v>
      </c>
      <c r="G60" s="51">
        <v>75.78215073967264</v>
      </c>
      <c r="H60" s="52">
        <v>81.50032817341027</v>
      </c>
      <c r="I60" s="36"/>
      <c r="J60" s="36"/>
      <c r="K60" s="43"/>
      <c r="L60" s="44"/>
      <c r="M60" s="44"/>
      <c r="N60" s="44"/>
    </row>
    <row r="61" spans="1:14" s="27" customFormat="1" ht="12.75" customHeight="1">
      <c r="A61" s="49" t="s">
        <v>106</v>
      </c>
      <c r="B61" s="59" t="s">
        <v>107</v>
      </c>
      <c r="C61" s="197">
        <v>15.681629</v>
      </c>
      <c r="D61" s="198">
        <v>36.184553</v>
      </c>
      <c r="E61" s="197">
        <v>19.248226</v>
      </c>
      <c r="F61" s="198">
        <v>29.466805</v>
      </c>
      <c r="G61" s="51">
        <v>122.74379147727575</v>
      </c>
      <c r="H61" s="52">
        <v>81.43476306035893</v>
      </c>
      <c r="I61" s="36"/>
      <c r="J61" s="36"/>
      <c r="K61" s="43"/>
      <c r="L61" s="44"/>
      <c r="M61" s="44"/>
      <c r="N61" s="44"/>
    </row>
    <row r="62" spans="1:14" s="27" customFormat="1" ht="12.75" customHeight="1">
      <c r="A62" s="53" t="s">
        <v>108</v>
      </c>
      <c r="B62" s="68" t="s">
        <v>109</v>
      </c>
      <c r="C62" s="200">
        <v>0.477584</v>
      </c>
      <c r="D62" s="205">
        <v>0.001</v>
      </c>
      <c r="E62" s="200">
        <v>0.539821</v>
      </c>
      <c r="F62" s="201">
        <v>0</v>
      </c>
      <c r="G62" s="55">
        <v>113.03163422560219</v>
      </c>
      <c r="H62" s="56">
        <v>0</v>
      </c>
      <c r="I62" s="70"/>
      <c r="J62" s="70"/>
      <c r="K62" s="43"/>
      <c r="L62" s="44"/>
      <c r="M62" s="44"/>
      <c r="N62" s="44"/>
    </row>
    <row r="63" spans="1:14" s="27" customFormat="1" ht="12.75" customHeight="1">
      <c r="A63" s="45" t="s">
        <v>110</v>
      </c>
      <c r="B63" s="69" t="s">
        <v>111</v>
      </c>
      <c r="C63" s="195">
        <v>6.44985</v>
      </c>
      <c r="D63" s="206">
        <v>1.912545</v>
      </c>
      <c r="E63" s="195">
        <v>4.348945</v>
      </c>
      <c r="F63" s="196">
        <v>1.923054</v>
      </c>
      <c r="G63" s="58">
        <v>67.42707194740962</v>
      </c>
      <c r="H63" s="48">
        <v>100.54947726720155</v>
      </c>
      <c r="I63" s="70"/>
      <c r="J63" s="70"/>
      <c r="K63" s="43"/>
      <c r="L63" s="44"/>
      <c r="M63" s="44"/>
      <c r="N63" s="44"/>
    </row>
    <row r="64" spans="1:14" s="27" customFormat="1" ht="12.75" customHeight="1">
      <c r="A64" s="49" t="s">
        <v>112</v>
      </c>
      <c r="B64" s="59" t="s">
        <v>113</v>
      </c>
      <c r="C64" s="197">
        <v>22.161194</v>
      </c>
      <c r="D64" s="207">
        <v>3.527836</v>
      </c>
      <c r="E64" s="197">
        <v>17.193165</v>
      </c>
      <c r="F64" s="198">
        <v>3.315939</v>
      </c>
      <c r="G64" s="51">
        <v>77.58230445525635</v>
      </c>
      <c r="H64" s="52">
        <v>93.99356999588416</v>
      </c>
      <c r="I64" s="70"/>
      <c r="J64" s="70"/>
      <c r="K64" s="43"/>
      <c r="L64" s="44"/>
      <c r="M64" s="44"/>
      <c r="N64" s="44"/>
    </row>
    <row r="65" spans="1:14" s="27" customFormat="1" ht="12.75" customHeight="1">
      <c r="A65" s="49" t="s">
        <v>114</v>
      </c>
      <c r="B65" s="59" t="s">
        <v>115</v>
      </c>
      <c r="C65" s="197">
        <v>1.006516</v>
      </c>
      <c r="D65" s="207">
        <v>0.136366</v>
      </c>
      <c r="E65" s="197">
        <v>0.3662</v>
      </c>
      <c r="F65" s="198">
        <v>0.026232</v>
      </c>
      <c r="G65" s="51">
        <v>36.382928835706544</v>
      </c>
      <c r="H65" s="52">
        <v>19.236466567912824</v>
      </c>
      <c r="I65" s="36"/>
      <c r="J65" s="36"/>
      <c r="K65" s="43"/>
      <c r="L65" s="44"/>
      <c r="M65" s="44"/>
      <c r="N65" s="44"/>
    </row>
    <row r="66" spans="1:14" s="27" customFormat="1" ht="12.75" customHeight="1">
      <c r="A66" s="49" t="s">
        <v>116</v>
      </c>
      <c r="B66" s="59" t="s">
        <v>117</v>
      </c>
      <c r="C66" s="197">
        <v>22.79342</v>
      </c>
      <c r="D66" s="207">
        <v>41.101412</v>
      </c>
      <c r="E66" s="197">
        <v>14.560467</v>
      </c>
      <c r="F66" s="198">
        <v>24.322972</v>
      </c>
      <c r="G66" s="51">
        <v>63.88013295064978</v>
      </c>
      <c r="H66" s="52">
        <v>59.1779474632161</v>
      </c>
      <c r="I66" s="36"/>
      <c r="J66" s="36"/>
      <c r="K66" s="43"/>
      <c r="L66" s="44"/>
      <c r="M66" s="44"/>
      <c r="N66" s="44"/>
    </row>
    <row r="67" spans="1:14" s="27" customFormat="1" ht="12.75" customHeight="1">
      <c r="A67" s="49" t="s">
        <v>118</v>
      </c>
      <c r="B67" s="59" t="s">
        <v>119</v>
      </c>
      <c r="C67" s="197">
        <v>13.664054</v>
      </c>
      <c r="D67" s="207">
        <v>12.375146</v>
      </c>
      <c r="E67" s="197">
        <v>17.484463</v>
      </c>
      <c r="F67" s="198">
        <v>9.587577</v>
      </c>
      <c r="G67" s="51">
        <v>127.95955724413855</v>
      </c>
      <c r="H67" s="52">
        <v>77.47445565490702</v>
      </c>
      <c r="I67" s="36"/>
      <c r="J67" s="36"/>
      <c r="K67" s="43"/>
      <c r="L67" s="44"/>
      <c r="M67" s="44"/>
      <c r="N67" s="44"/>
    </row>
    <row r="68" spans="1:14" s="27" customFormat="1" ht="12.75" customHeight="1">
      <c r="A68" s="49" t="s">
        <v>120</v>
      </c>
      <c r="B68" s="59" t="s">
        <v>121</v>
      </c>
      <c r="C68" s="197">
        <v>18.254136</v>
      </c>
      <c r="D68" s="207">
        <v>8.963481</v>
      </c>
      <c r="E68" s="197">
        <v>12.910608</v>
      </c>
      <c r="F68" s="198">
        <v>6.362685</v>
      </c>
      <c r="G68" s="51">
        <v>70.72702865805317</v>
      </c>
      <c r="H68" s="52">
        <v>70.98453156759076</v>
      </c>
      <c r="I68" s="36"/>
      <c r="J68" s="36"/>
      <c r="K68" s="43"/>
      <c r="L68" s="44"/>
      <c r="M68" s="44"/>
      <c r="N68" s="44"/>
    </row>
    <row r="69" spans="1:14" s="27" customFormat="1" ht="12.75" customHeight="1">
      <c r="A69" s="49" t="s">
        <v>122</v>
      </c>
      <c r="B69" s="59" t="s">
        <v>123</v>
      </c>
      <c r="C69" s="197">
        <v>7.968905</v>
      </c>
      <c r="D69" s="207">
        <v>1.565619</v>
      </c>
      <c r="E69" s="197">
        <v>4.714457</v>
      </c>
      <c r="F69" s="198">
        <v>0.553738</v>
      </c>
      <c r="G69" s="51">
        <v>59.1606626004451</v>
      </c>
      <c r="H69" s="52">
        <v>35.36863055443246</v>
      </c>
      <c r="I69" s="36"/>
      <c r="J69" s="36"/>
      <c r="K69" s="43"/>
      <c r="L69" s="44"/>
      <c r="M69" s="44"/>
      <c r="N69" s="44"/>
    </row>
    <row r="70" spans="1:14" s="27" customFormat="1" ht="12.75" customHeight="1">
      <c r="A70" s="49" t="s">
        <v>124</v>
      </c>
      <c r="B70" s="59" t="s">
        <v>125</v>
      </c>
      <c r="C70" s="197">
        <v>6.190196</v>
      </c>
      <c r="D70" s="207">
        <v>4.92737</v>
      </c>
      <c r="E70" s="197">
        <v>3.499652</v>
      </c>
      <c r="F70" s="198">
        <v>2.188031</v>
      </c>
      <c r="G70" s="51">
        <v>56.5353988791308</v>
      </c>
      <c r="H70" s="52">
        <v>44.40565656729655</v>
      </c>
      <c r="I70" s="36"/>
      <c r="J70" s="36"/>
      <c r="K70" s="43"/>
      <c r="L70" s="44"/>
      <c r="M70" s="44"/>
      <c r="N70" s="44"/>
    </row>
    <row r="71" spans="1:14" s="27" customFormat="1" ht="12.75" customHeight="1">
      <c r="A71" s="49" t="s">
        <v>126</v>
      </c>
      <c r="B71" s="59" t="s">
        <v>127</v>
      </c>
      <c r="C71" s="197">
        <v>27.138012</v>
      </c>
      <c r="D71" s="207">
        <v>8.269958</v>
      </c>
      <c r="E71" s="197">
        <v>15.911429</v>
      </c>
      <c r="F71" s="198">
        <v>5.266707</v>
      </c>
      <c r="G71" s="51">
        <v>58.631520245477084</v>
      </c>
      <c r="H71" s="52">
        <v>63.68480952382104</v>
      </c>
      <c r="I71" s="36"/>
      <c r="J71" s="36"/>
      <c r="K71" s="43"/>
      <c r="L71" s="44"/>
      <c r="M71" s="44"/>
      <c r="N71" s="44"/>
    </row>
    <row r="72" spans="1:14" s="27" customFormat="1" ht="12.75" customHeight="1">
      <c r="A72" s="60" t="s">
        <v>128</v>
      </c>
      <c r="B72" s="61" t="s">
        <v>129</v>
      </c>
      <c r="C72" s="202">
        <v>8.040841</v>
      </c>
      <c r="D72" s="208">
        <v>6.308079</v>
      </c>
      <c r="E72" s="202">
        <v>7.007416</v>
      </c>
      <c r="F72" s="203">
        <v>7.825992</v>
      </c>
      <c r="G72" s="62">
        <v>87.14779958962004</v>
      </c>
      <c r="H72" s="63">
        <v>124.06299921101179</v>
      </c>
      <c r="I72" s="36"/>
      <c r="J72" s="36"/>
      <c r="K72" s="43"/>
      <c r="L72" s="44"/>
      <c r="M72" s="44"/>
      <c r="N72" s="44"/>
    </row>
    <row r="73" spans="1:14" s="27" customFormat="1" ht="12.75" customHeight="1">
      <c r="A73" s="64" t="s">
        <v>130</v>
      </c>
      <c r="B73" s="65" t="s">
        <v>131</v>
      </c>
      <c r="C73" s="204">
        <v>53.979607</v>
      </c>
      <c r="D73" s="209">
        <v>60.989484</v>
      </c>
      <c r="E73" s="204">
        <v>51.361973</v>
      </c>
      <c r="F73" s="199">
        <v>48.712787</v>
      </c>
      <c r="G73" s="66">
        <v>95.15069829982275</v>
      </c>
      <c r="H73" s="67">
        <v>79.87079707052449</v>
      </c>
      <c r="I73" s="36"/>
      <c r="J73" s="36"/>
      <c r="K73" s="43"/>
      <c r="L73" s="44"/>
      <c r="M73" s="44"/>
      <c r="N73" s="44"/>
    </row>
    <row r="74" spans="1:14" s="27" customFormat="1" ht="12.75" customHeight="1">
      <c r="A74" s="49" t="s">
        <v>132</v>
      </c>
      <c r="B74" s="59" t="s">
        <v>133</v>
      </c>
      <c r="C74" s="197">
        <v>43.924282</v>
      </c>
      <c r="D74" s="207">
        <v>78.673998</v>
      </c>
      <c r="E74" s="197">
        <v>45.777579</v>
      </c>
      <c r="F74" s="198">
        <v>58.988585</v>
      </c>
      <c r="G74" s="51">
        <v>104.21929947540181</v>
      </c>
      <c r="H74" s="52">
        <v>74.9785017916593</v>
      </c>
      <c r="I74" s="36"/>
      <c r="J74" s="36"/>
      <c r="K74" s="43"/>
      <c r="L74" s="44"/>
      <c r="M74" s="44"/>
      <c r="N74" s="44"/>
    </row>
    <row r="75" spans="1:14" s="27" customFormat="1" ht="12.75" customHeight="1">
      <c r="A75" s="49" t="s">
        <v>134</v>
      </c>
      <c r="B75" s="59" t="s">
        <v>135</v>
      </c>
      <c r="C75" s="197">
        <v>14.231669</v>
      </c>
      <c r="D75" s="207">
        <v>13.879331</v>
      </c>
      <c r="E75" s="197">
        <v>19.566104</v>
      </c>
      <c r="F75" s="198">
        <v>9.057313</v>
      </c>
      <c r="G75" s="51">
        <v>137.48284898981277</v>
      </c>
      <c r="H75" s="52">
        <v>65.25756176576523</v>
      </c>
      <c r="I75" s="36"/>
      <c r="J75" s="36"/>
      <c r="K75" s="43"/>
      <c r="L75" s="44"/>
      <c r="M75" s="44"/>
      <c r="N75" s="44"/>
    </row>
    <row r="76" spans="1:14" s="27" customFormat="1" ht="12.75" customHeight="1">
      <c r="A76" s="49" t="s">
        <v>136</v>
      </c>
      <c r="B76" s="59" t="s">
        <v>137</v>
      </c>
      <c r="C76" s="197">
        <v>67.042276</v>
      </c>
      <c r="D76" s="207">
        <v>129.47408</v>
      </c>
      <c r="E76" s="197">
        <v>56.162381</v>
      </c>
      <c r="F76" s="198">
        <v>111.444646</v>
      </c>
      <c r="G76" s="51">
        <v>83.77159063036584</v>
      </c>
      <c r="H76" s="52">
        <v>86.07486996625117</v>
      </c>
      <c r="I76" s="36"/>
      <c r="J76" s="36"/>
      <c r="K76" s="43"/>
      <c r="L76" s="44"/>
      <c r="M76" s="44"/>
      <c r="N76" s="44"/>
    </row>
    <row r="77" spans="1:14" s="27" customFormat="1" ht="12.75" customHeight="1">
      <c r="A77" s="49" t="s">
        <v>138</v>
      </c>
      <c r="B77" s="59" t="s">
        <v>139</v>
      </c>
      <c r="C77" s="197">
        <v>1.434696</v>
      </c>
      <c r="D77" s="207">
        <v>1.504613</v>
      </c>
      <c r="E77" s="197">
        <v>2.201525</v>
      </c>
      <c r="F77" s="198">
        <v>1.85298</v>
      </c>
      <c r="G77" s="51">
        <v>153.44888394475205</v>
      </c>
      <c r="H77" s="52">
        <v>123.15326266621385</v>
      </c>
      <c r="I77" s="36"/>
      <c r="J77" s="36"/>
      <c r="K77" s="43"/>
      <c r="L77" s="44"/>
      <c r="M77" s="44"/>
      <c r="N77" s="44"/>
    </row>
    <row r="78" spans="1:14" s="27" customFormat="1" ht="12.75" customHeight="1">
      <c r="A78" s="49" t="s">
        <v>140</v>
      </c>
      <c r="B78" s="59" t="s">
        <v>141</v>
      </c>
      <c r="C78" s="197">
        <v>0.636308</v>
      </c>
      <c r="D78" s="207">
        <v>1.539245</v>
      </c>
      <c r="E78" s="197">
        <v>0.815832</v>
      </c>
      <c r="F78" s="198">
        <v>0.544374</v>
      </c>
      <c r="G78" s="51">
        <v>128.21338094130516</v>
      </c>
      <c r="H78" s="52">
        <v>35.36629971187173</v>
      </c>
      <c r="I78" s="36"/>
      <c r="J78" s="36"/>
      <c r="K78" s="43"/>
      <c r="L78" s="44"/>
      <c r="M78" s="44"/>
      <c r="N78" s="44"/>
    </row>
    <row r="79" spans="1:14" s="27" customFormat="1" ht="12.75" customHeight="1">
      <c r="A79" s="49" t="s">
        <v>142</v>
      </c>
      <c r="B79" s="59" t="s">
        <v>143</v>
      </c>
      <c r="C79" s="197">
        <v>0.853999</v>
      </c>
      <c r="D79" s="207">
        <v>0.213361</v>
      </c>
      <c r="E79" s="197">
        <v>0.822238</v>
      </c>
      <c r="F79" s="198">
        <v>0.099008</v>
      </c>
      <c r="G79" s="51">
        <v>96.28090899403864</v>
      </c>
      <c r="H79" s="52">
        <v>46.403981983586505</v>
      </c>
      <c r="I79" s="36"/>
      <c r="J79" s="36"/>
      <c r="K79" s="43"/>
      <c r="L79" s="44"/>
      <c r="M79" s="44"/>
      <c r="N79" s="44"/>
    </row>
    <row r="80" spans="1:14" s="27" customFormat="1" ht="12.75" customHeight="1">
      <c r="A80" s="49" t="s">
        <v>144</v>
      </c>
      <c r="B80" s="59" t="s">
        <v>145</v>
      </c>
      <c r="C80" s="197">
        <v>32.025554</v>
      </c>
      <c r="D80" s="207">
        <v>18.523754</v>
      </c>
      <c r="E80" s="197">
        <v>17.289445</v>
      </c>
      <c r="F80" s="198">
        <v>12.765579</v>
      </c>
      <c r="G80" s="51">
        <v>53.98640410717017</v>
      </c>
      <c r="H80" s="52">
        <v>68.91464332769696</v>
      </c>
      <c r="I80" s="36"/>
      <c r="J80" s="36"/>
      <c r="K80" s="43"/>
      <c r="L80" s="44"/>
      <c r="M80" s="44"/>
      <c r="N80" s="44"/>
    </row>
    <row r="81" spans="1:14" s="27" customFormat="1" ht="12.75" customHeight="1">
      <c r="A81" s="49" t="s">
        <v>146</v>
      </c>
      <c r="B81" s="59" t="s">
        <v>147</v>
      </c>
      <c r="C81" s="197">
        <v>24.65816</v>
      </c>
      <c r="D81" s="207">
        <v>11.892543</v>
      </c>
      <c r="E81" s="197">
        <v>20.737663</v>
      </c>
      <c r="F81" s="198">
        <v>6.43989</v>
      </c>
      <c r="G81" s="51">
        <v>84.10061010229475</v>
      </c>
      <c r="H81" s="52">
        <v>54.15065558308261</v>
      </c>
      <c r="I81" s="36"/>
      <c r="J81" s="36"/>
      <c r="K81" s="43"/>
      <c r="L81" s="44"/>
      <c r="M81" s="44"/>
      <c r="N81" s="44"/>
    </row>
    <row r="82" spans="1:14" s="27" customFormat="1" ht="12.75" customHeight="1">
      <c r="A82" s="53" t="s">
        <v>148</v>
      </c>
      <c r="B82" s="68" t="s">
        <v>149</v>
      </c>
      <c r="C82" s="200">
        <v>64.487028</v>
      </c>
      <c r="D82" s="205">
        <v>71.117166</v>
      </c>
      <c r="E82" s="200">
        <v>34.547564</v>
      </c>
      <c r="F82" s="201">
        <v>44.793664</v>
      </c>
      <c r="G82" s="55">
        <v>53.57288910879876</v>
      </c>
      <c r="H82" s="56">
        <v>62.98572696217957</v>
      </c>
      <c r="I82" s="36"/>
      <c r="J82" s="36"/>
      <c r="K82" s="43"/>
      <c r="L82" s="44"/>
      <c r="M82" s="44"/>
      <c r="N82" s="44"/>
    </row>
    <row r="83" spans="1:14" s="27" customFormat="1" ht="12.75" customHeight="1">
      <c r="A83" s="45" t="s">
        <v>150</v>
      </c>
      <c r="B83" s="69" t="s">
        <v>151</v>
      </c>
      <c r="C83" s="195">
        <v>9.254167</v>
      </c>
      <c r="D83" s="206">
        <v>23.841167</v>
      </c>
      <c r="E83" s="195">
        <v>10.059694</v>
      </c>
      <c r="F83" s="196">
        <v>20.260029</v>
      </c>
      <c r="G83" s="58">
        <v>108.70447874995124</v>
      </c>
      <c r="H83" s="48">
        <v>84.979183275718</v>
      </c>
      <c r="I83" s="36"/>
      <c r="J83" s="36"/>
      <c r="K83" s="43"/>
      <c r="L83" s="44"/>
      <c r="M83" s="44"/>
      <c r="N83" s="44"/>
    </row>
    <row r="84" spans="1:14" s="27" customFormat="1" ht="12.75" customHeight="1">
      <c r="A84" s="49" t="s">
        <v>152</v>
      </c>
      <c r="B84" s="59" t="s">
        <v>153</v>
      </c>
      <c r="C84" s="197">
        <v>353.609748</v>
      </c>
      <c r="D84" s="207">
        <v>627.426841</v>
      </c>
      <c r="E84" s="197">
        <v>202.227991</v>
      </c>
      <c r="F84" s="198">
        <v>324.732231</v>
      </c>
      <c r="G84" s="51">
        <v>57.18959732976592</v>
      </c>
      <c r="H84" s="52">
        <v>51.75619048787235</v>
      </c>
      <c r="I84" s="36"/>
      <c r="J84" s="36"/>
      <c r="K84" s="43"/>
      <c r="L84" s="44"/>
      <c r="M84" s="44"/>
      <c r="N84" s="44"/>
    </row>
    <row r="85" spans="1:14" s="27" customFormat="1" ht="12.75" customHeight="1">
      <c r="A85" s="49" t="s">
        <v>154</v>
      </c>
      <c r="B85" s="59" t="s">
        <v>155</v>
      </c>
      <c r="C85" s="197">
        <v>269.102062</v>
      </c>
      <c r="D85" s="207">
        <v>275.401311</v>
      </c>
      <c r="E85" s="197">
        <v>165.135706</v>
      </c>
      <c r="F85" s="198">
        <v>184.697754</v>
      </c>
      <c r="G85" s="51">
        <v>61.36545546053824</v>
      </c>
      <c r="H85" s="52">
        <v>67.06495089996139</v>
      </c>
      <c r="I85" s="36"/>
      <c r="J85" s="36"/>
      <c r="K85" s="43"/>
      <c r="L85" s="44"/>
      <c r="M85" s="44"/>
      <c r="N85" s="44"/>
    </row>
    <row r="86" spans="1:14" s="27" customFormat="1" ht="12.75" customHeight="1">
      <c r="A86" s="49" t="s">
        <v>156</v>
      </c>
      <c r="B86" s="59" t="s">
        <v>157</v>
      </c>
      <c r="C86" s="197">
        <v>66.990284</v>
      </c>
      <c r="D86" s="207">
        <v>72.66177</v>
      </c>
      <c r="E86" s="197">
        <v>41.231135</v>
      </c>
      <c r="F86" s="198">
        <v>19.798551</v>
      </c>
      <c r="G86" s="51">
        <v>61.54793283157301</v>
      </c>
      <c r="H86" s="52">
        <v>27.247548470123974</v>
      </c>
      <c r="I86" s="36"/>
      <c r="J86" s="36"/>
      <c r="K86" s="43"/>
      <c r="L86" s="44"/>
      <c r="M86" s="44"/>
      <c r="N86" s="44"/>
    </row>
    <row r="87" spans="1:14" s="27" customFormat="1" ht="12.75" customHeight="1">
      <c r="A87" s="49" t="s">
        <v>158</v>
      </c>
      <c r="B87" s="59" t="s">
        <v>159</v>
      </c>
      <c r="C87" s="197">
        <v>0.932058</v>
      </c>
      <c r="D87" s="207">
        <v>1.032154</v>
      </c>
      <c r="E87" s="197">
        <v>0.571966</v>
      </c>
      <c r="F87" s="198">
        <v>0.866692</v>
      </c>
      <c r="G87" s="51">
        <v>61.36592357986304</v>
      </c>
      <c r="H87" s="52">
        <v>83.96925265028281</v>
      </c>
      <c r="I87" s="36"/>
      <c r="J87" s="36"/>
      <c r="K87" s="43"/>
      <c r="L87" s="44"/>
      <c r="M87" s="44"/>
      <c r="N87" s="44"/>
    </row>
    <row r="88" spans="1:14" s="27" customFormat="1" ht="12.75" customHeight="1">
      <c r="A88" s="49" t="s">
        <v>160</v>
      </c>
      <c r="B88" s="59" t="s">
        <v>161</v>
      </c>
      <c r="C88" s="197">
        <v>72.525604</v>
      </c>
      <c r="D88" s="207">
        <v>112.940359</v>
      </c>
      <c r="E88" s="197">
        <v>41.461587</v>
      </c>
      <c r="F88" s="198">
        <v>61.596782</v>
      </c>
      <c r="G88" s="51">
        <v>57.16820641714339</v>
      </c>
      <c r="H88" s="52">
        <v>54.53921215178712</v>
      </c>
      <c r="I88" s="36"/>
      <c r="J88" s="36"/>
      <c r="K88" s="43"/>
      <c r="L88" s="44"/>
      <c r="M88" s="44"/>
      <c r="N88" s="44"/>
    </row>
    <row r="89" spans="1:14" s="27" customFormat="1" ht="12.75" customHeight="1">
      <c r="A89" s="49" t="s">
        <v>162</v>
      </c>
      <c r="B89" s="59" t="s">
        <v>163</v>
      </c>
      <c r="C89" s="197">
        <v>0.814566</v>
      </c>
      <c r="D89" s="207">
        <v>0.397322</v>
      </c>
      <c r="E89" s="197">
        <v>0.637496</v>
      </c>
      <c r="F89" s="198">
        <v>0.157315</v>
      </c>
      <c r="G89" s="51">
        <v>78.26204383684072</v>
      </c>
      <c r="H89" s="52">
        <v>39.59383069651315</v>
      </c>
      <c r="I89" s="36"/>
      <c r="J89" s="36"/>
      <c r="K89" s="43"/>
      <c r="L89" s="44"/>
      <c r="M89" s="44"/>
      <c r="N89" s="44"/>
    </row>
    <row r="90" spans="1:14" s="27" customFormat="1" ht="12.75" customHeight="1">
      <c r="A90" s="49" t="s">
        <v>164</v>
      </c>
      <c r="B90" s="59" t="s">
        <v>165</v>
      </c>
      <c r="C90" s="197">
        <v>30.448687</v>
      </c>
      <c r="D90" s="207">
        <v>16.326488</v>
      </c>
      <c r="E90" s="197">
        <v>3.548318</v>
      </c>
      <c r="F90" s="198">
        <v>3.649152</v>
      </c>
      <c r="G90" s="51">
        <v>11.653435171112633</v>
      </c>
      <c r="H90" s="52">
        <v>22.351114336408415</v>
      </c>
      <c r="I90" s="36"/>
      <c r="J90" s="36"/>
      <c r="K90" s="43"/>
      <c r="L90" s="44"/>
      <c r="M90" s="44"/>
      <c r="N90" s="44"/>
    </row>
    <row r="91" spans="1:14" s="27" customFormat="1" ht="12.75" customHeight="1">
      <c r="A91" s="60" t="s">
        <v>166</v>
      </c>
      <c r="B91" s="61" t="s">
        <v>167</v>
      </c>
      <c r="C91" s="202">
        <v>7.799853</v>
      </c>
      <c r="D91" s="208">
        <v>2.882657</v>
      </c>
      <c r="E91" s="202">
        <v>5.549336</v>
      </c>
      <c r="F91" s="203">
        <v>2.334689</v>
      </c>
      <c r="G91" s="62">
        <v>71.14667417450048</v>
      </c>
      <c r="H91" s="63">
        <v>80.99087057530605</v>
      </c>
      <c r="I91" s="36"/>
      <c r="J91" s="36"/>
      <c r="K91" s="43"/>
      <c r="L91" s="44"/>
      <c r="M91" s="44"/>
      <c r="N91" s="44"/>
    </row>
    <row r="92" spans="1:14" s="27" customFormat="1" ht="12.75" customHeight="1">
      <c r="A92" s="64" t="s">
        <v>168</v>
      </c>
      <c r="B92" s="65" t="s">
        <v>169</v>
      </c>
      <c r="C92" s="204">
        <v>3.457046</v>
      </c>
      <c r="D92" s="209">
        <v>2.335842</v>
      </c>
      <c r="E92" s="204">
        <v>1.339392</v>
      </c>
      <c r="F92" s="199">
        <v>0.538184</v>
      </c>
      <c r="G92" s="66">
        <v>38.7438292692663</v>
      </c>
      <c r="H92" s="67">
        <v>23.040257003684324</v>
      </c>
      <c r="I92" s="36"/>
      <c r="J92" s="36"/>
      <c r="K92" s="43"/>
      <c r="L92" s="44"/>
      <c r="M92" s="44"/>
      <c r="N92" s="44"/>
    </row>
    <row r="93" spans="1:14" s="27" customFormat="1" ht="12.75" customHeight="1">
      <c r="A93" s="49" t="s">
        <v>170</v>
      </c>
      <c r="B93" s="59" t="s">
        <v>171</v>
      </c>
      <c r="C93" s="197">
        <v>36.799782</v>
      </c>
      <c r="D93" s="207">
        <v>15.966979</v>
      </c>
      <c r="E93" s="197">
        <v>30.194329</v>
      </c>
      <c r="F93" s="198">
        <v>9.856471</v>
      </c>
      <c r="G93" s="51">
        <v>82.05029312401905</v>
      </c>
      <c r="H93" s="52">
        <v>61.730343604760805</v>
      </c>
      <c r="I93" s="36"/>
      <c r="J93" s="36"/>
      <c r="K93" s="43"/>
      <c r="L93" s="44"/>
      <c r="M93" s="44"/>
      <c r="N93" s="44"/>
    </row>
    <row r="94" spans="1:14" s="27" customFormat="1" ht="12.75" customHeight="1">
      <c r="A94" s="49" t="s">
        <v>172</v>
      </c>
      <c r="B94" s="59" t="s">
        <v>173</v>
      </c>
      <c r="C94" s="197">
        <v>74.058444</v>
      </c>
      <c r="D94" s="207">
        <v>59.155084</v>
      </c>
      <c r="E94" s="197">
        <v>53.042662</v>
      </c>
      <c r="F94" s="198">
        <v>47.526637</v>
      </c>
      <c r="G94" s="51">
        <v>71.62270652081214</v>
      </c>
      <c r="H94" s="52">
        <v>80.3424385298819</v>
      </c>
      <c r="I94" s="36"/>
      <c r="J94" s="36"/>
      <c r="K94" s="43"/>
      <c r="L94" s="44"/>
      <c r="M94" s="44"/>
      <c r="N94" s="44"/>
    </row>
    <row r="95" spans="1:14" s="27" customFormat="1" ht="12.75" customHeight="1">
      <c r="A95" s="49" t="s">
        <v>174</v>
      </c>
      <c r="B95" s="59" t="s">
        <v>175</v>
      </c>
      <c r="C95" s="197">
        <v>905.653623</v>
      </c>
      <c r="D95" s="207">
        <v>835.010077</v>
      </c>
      <c r="E95" s="197">
        <v>586.044953</v>
      </c>
      <c r="F95" s="198">
        <v>589.324054</v>
      </c>
      <c r="G95" s="51">
        <v>64.70961282733144</v>
      </c>
      <c r="H95" s="52">
        <v>70.57687927758984</v>
      </c>
      <c r="I95" s="36"/>
      <c r="J95" s="36"/>
      <c r="K95" s="43"/>
      <c r="L95" s="44"/>
      <c r="M95" s="44"/>
      <c r="N95" s="44"/>
    </row>
    <row r="96" spans="1:14" s="27" customFormat="1" ht="12.75" customHeight="1">
      <c r="A96" s="49" t="s">
        <v>176</v>
      </c>
      <c r="B96" s="59" t="s">
        <v>177</v>
      </c>
      <c r="C96" s="197">
        <v>1440.804711</v>
      </c>
      <c r="D96" s="207">
        <v>1661.981919</v>
      </c>
      <c r="E96" s="197">
        <v>1116.9394</v>
      </c>
      <c r="F96" s="198">
        <v>1600.101379</v>
      </c>
      <c r="G96" s="51">
        <v>77.52191476558824</v>
      </c>
      <c r="H96" s="52">
        <v>96.27670197295328</v>
      </c>
      <c r="I96" s="36"/>
      <c r="J96" s="36"/>
      <c r="K96" s="43"/>
      <c r="L96" s="44"/>
      <c r="M96" s="44"/>
      <c r="N96" s="44"/>
    </row>
    <row r="97" spans="1:14" s="27" customFormat="1" ht="12.75" customHeight="1">
      <c r="A97" s="49" t="s">
        <v>178</v>
      </c>
      <c r="B97" s="59" t="s">
        <v>179</v>
      </c>
      <c r="C97" s="197">
        <v>37.682541</v>
      </c>
      <c r="D97" s="207">
        <v>55.029876</v>
      </c>
      <c r="E97" s="197">
        <v>35.439165</v>
      </c>
      <c r="F97" s="198">
        <v>54.933219</v>
      </c>
      <c r="G97" s="51">
        <v>94.04664351058493</v>
      </c>
      <c r="H97" s="52">
        <v>99.82435541014121</v>
      </c>
      <c r="I97" s="36"/>
      <c r="J97" s="36"/>
      <c r="K97" s="43"/>
      <c r="L97" s="44"/>
      <c r="M97" s="44"/>
      <c r="N97" s="44"/>
    </row>
    <row r="98" spans="1:14" s="27" customFormat="1" ht="12.75" customHeight="1">
      <c r="A98" s="49" t="s">
        <v>180</v>
      </c>
      <c r="B98" s="59" t="s">
        <v>181</v>
      </c>
      <c r="C98" s="197">
        <v>1143.515776</v>
      </c>
      <c r="D98" s="207">
        <v>2099.051118</v>
      </c>
      <c r="E98" s="197">
        <v>578.661584</v>
      </c>
      <c r="F98" s="198">
        <v>948.493694</v>
      </c>
      <c r="G98" s="51">
        <v>50.603725470596395</v>
      </c>
      <c r="H98" s="52">
        <v>45.1867839647343</v>
      </c>
      <c r="I98" s="36"/>
      <c r="J98" s="36"/>
      <c r="K98" s="43"/>
      <c r="L98" s="44"/>
      <c r="M98" s="44"/>
      <c r="N98" s="44"/>
    </row>
    <row r="99" spans="1:14" s="27" customFormat="1" ht="12.75" customHeight="1">
      <c r="A99" s="49" t="s">
        <v>182</v>
      </c>
      <c r="B99" s="59" t="s">
        <v>183</v>
      </c>
      <c r="C99" s="197">
        <v>5.568027</v>
      </c>
      <c r="D99" s="207">
        <v>17.389837</v>
      </c>
      <c r="E99" s="197">
        <v>1.736843</v>
      </c>
      <c r="F99" s="198">
        <v>1.324404</v>
      </c>
      <c r="G99" s="51">
        <v>31.193149745861504</v>
      </c>
      <c r="H99" s="52">
        <v>7.615965578055733</v>
      </c>
      <c r="I99" s="36"/>
      <c r="J99" s="36"/>
      <c r="K99" s="43"/>
      <c r="L99" s="44"/>
      <c r="M99" s="44"/>
      <c r="N99" s="44"/>
    </row>
    <row r="100" spans="1:14" s="27" customFormat="1" ht="12.75" customHeight="1">
      <c r="A100" s="49" t="s">
        <v>184</v>
      </c>
      <c r="B100" s="59" t="s">
        <v>185</v>
      </c>
      <c r="C100" s="197">
        <v>0.253615</v>
      </c>
      <c r="D100" s="207">
        <v>7.745746</v>
      </c>
      <c r="E100" s="197">
        <v>0.321053</v>
      </c>
      <c r="F100" s="198">
        <v>7.707553</v>
      </c>
      <c r="G100" s="51">
        <v>126.59069849969443</v>
      </c>
      <c r="H100" s="52">
        <v>99.50691644161842</v>
      </c>
      <c r="I100" s="36"/>
      <c r="J100" s="36"/>
      <c r="K100" s="43"/>
      <c r="L100" s="44"/>
      <c r="M100" s="44"/>
      <c r="N100" s="44"/>
    </row>
    <row r="101" spans="1:14" s="27" customFormat="1" ht="12.75" customHeight="1">
      <c r="A101" s="53" t="s">
        <v>186</v>
      </c>
      <c r="B101" s="68" t="s">
        <v>187</v>
      </c>
      <c r="C101" s="200">
        <v>274.375305</v>
      </c>
      <c r="D101" s="205">
        <v>69.261969</v>
      </c>
      <c r="E101" s="200">
        <v>147.452016</v>
      </c>
      <c r="F101" s="201">
        <v>56.460811</v>
      </c>
      <c r="G101" s="55">
        <v>53.740993928006745</v>
      </c>
      <c r="H101" s="56">
        <v>81.51776770885621</v>
      </c>
      <c r="I101" s="36"/>
      <c r="J101" s="36"/>
      <c r="K101" s="43"/>
      <c r="L101" s="44"/>
      <c r="M101" s="44"/>
      <c r="N101" s="44"/>
    </row>
    <row r="102" spans="1:14" s="27" customFormat="1" ht="12.75" customHeight="1">
      <c r="A102" s="45" t="s">
        <v>188</v>
      </c>
      <c r="B102" s="69" t="s">
        <v>189</v>
      </c>
      <c r="C102" s="195">
        <v>25.675094</v>
      </c>
      <c r="D102" s="206">
        <v>0.708836</v>
      </c>
      <c r="E102" s="195">
        <v>4.827333</v>
      </c>
      <c r="F102" s="196">
        <v>0.707128</v>
      </c>
      <c r="G102" s="58">
        <v>18.80161762991014</v>
      </c>
      <c r="H102" s="48">
        <v>99.75904158366674</v>
      </c>
      <c r="I102" s="36"/>
      <c r="J102" s="36"/>
      <c r="K102" s="43"/>
      <c r="L102" s="44"/>
      <c r="M102" s="44"/>
      <c r="N102" s="44"/>
    </row>
    <row r="103" spans="1:14" s="27" customFormat="1" ht="12.75" customHeight="1">
      <c r="A103" s="49" t="s">
        <v>190</v>
      </c>
      <c r="B103" s="59" t="s">
        <v>191</v>
      </c>
      <c r="C103" s="197">
        <v>1.126847</v>
      </c>
      <c r="D103" s="207">
        <v>0.578431</v>
      </c>
      <c r="E103" s="197">
        <v>0.931063</v>
      </c>
      <c r="F103" s="198">
        <v>1.202583</v>
      </c>
      <c r="G103" s="51">
        <v>82.6255028411133</v>
      </c>
      <c r="H103" s="52">
        <v>207.90431356549007</v>
      </c>
      <c r="I103" s="36"/>
      <c r="J103" s="36"/>
      <c r="K103" s="43"/>
      <c r="L103" s="44"/>
      <c r="M103" s="44"/>
      <c r="N103" s="44"/>
    </row>
    <row r="104" spans="1:14" s="27" customFormat="1" ht="12.75" customHeight="1">
      <c r="A104" s="49" t="s">
        <v>192</v>
      </c>
      <c r="B104" s="59" t="s">
        <v>193</v>
      </c>
      <c r="C104" s="197">
        <v>1.194995</v>
      </c>
      <c r="D104" s="207">
        <v>1.485496</v>
      </c>
      <c r="E104" s="197">
        <v>1.739485</v>
      </c>
      <c r="F104" s="198">
        <v>1.297862</v>
      </c>
      <c r="G104" s="51">
        <v>145.56420738162083</v>
      </c>
      <c r="H104" s="52">
        <v>87.36893266626097</v>
      </c>
      <c r="I104" s="36"/>
      <c r="J104" s="36"/>
      <c r="K104" s="43"/>
      <c r="L104" s="44"/>
      <c r="M104" s="44"/>
      <c r="N104" s="44"/>
    </row>
    <row r="105" spans="1:14" s="27" customFormat="1" ht="12.75" customHeight="1">
      <c r="A105" s="49" t="s">
        <v>194</v>
      </c>
      <c r="B105" s="59" t="s">
        <v>195</v>
      </c>
      <c r="C105" s="197">
        <v>111.415745</v>
      </c>
      <c r="D105" s="207">
        <v>187.284635</v>
      </c>
      <c r="E105" s="197">
        <v>98.284858</v>
      </c>
      <c r="F105" s="198">
        <v>156.433819</v>
      </c>
      <c r="G105" s="51">
        <v>88.21451402582284</v>
      </c>
      <c r="H105" s="52">
        <v>83.52731071611935</v>
      </c>
      <c r="I105" s="36"/>
      <c r="J105" s="36"/>
      <c r="K105" s="43"/>
      <c r="L105" s="44"/>
      <c r="M105" s="44"/>
      <c r="N105" s="44"/>
    </row>
    <row r="106" spans="1:14" s="27" customFormat="1" ht="12.75" customHeight="1">
      <c r="A106" s="49" t="s">
        <v>196</v>
      </c>
      <c r="B106" s="59" t="s">
        <v>197</v>
      </c>
      <c r="C106" s="197">
        <v>70.246765</v>
      </c>
      <c r="D106" s="207">
        <v>22.307814</v>
      </c>
      <c r="E106" s="197">
        <v>39.495881</v>
      </c>
      <c r="F106" s="198">
        <v>25.697838</v>
      </c>
      <c r="G106" s="51">
        <v>56.224483789395855</v>
      </c>
      <c r="H106" s="52">
        <v>115.19657641040043</v>
      </c>
      <c r="I106" s="36"/>
      <c r="J106" s="36"/>
      <c r="K106" s="43"/>
      <c r="L106" s="44"/>
      <c r="M106" s="44"/>
      <c r="N106" s="44"/>
    </row>
    <row r="107" spans="1:14" s="27" customFormat="1" ht="12.75" customHeight="1">
      <c r="A107" s="49" t="s">
        <v>198</v>
      </c>
      <c r="B107" s="59" t="s">
        <v>199</v>
      </c>
      <c r="C107" s="197">
        <v>17.117777</v>
      </c>
      <c r="D107" s="207">
        <v>11.224256</v>
      </c>
      <c r="E107" s="197">
        <v>15.226106</v>
      </c>
      <c r="F107" s="198">
        <v>11.572434</v>
      </c>
      <c r="G107" s="51">
        <v>88.94908491914575</v>
      </c>
      <c r="H107" s="52">
        <v>103.10201406667845</v>
      </c>
      <c r="I107" s="36"/>
      <c r="J107" s="36"/>
      <c r="K107" s="43"/>
      <c r="L107" s="44"/>
      <c r="M107" s="44"/>
      <c r="N107" s="44"/>
    </row>
    <row r="108" spans="1:14" s="27" customFormat="1" ht="12.75" customHeight="1">
      <c r="A108" s="49" t="s">
        <v>200</v>
      </c>
      <c r="B108" s="59" t="s">
        <v>201</v>
      </c>
      <c r="C108" s="197">
        <v>0.335353</v>
      </c>
      <c r="D108" s="207">
        <v>0.017099</v>
      </c>
      <c r="E108" s="197">
        <v>0.130041</v>
      </c>
      <c r="F108" s="198">
        <v>0.107</v>
      </c>
      <c r="G108" s="51">
        <v>38.777348048176094</v>
      </c>
      <c r="H108" s="52">
        <v>625.7675887478799</v>
      </c>
      <c r="I108" s="36"/>
      <c r="J108" s="36"/>
      <c r="K108" s="43"/>
      <c r="L108" s="44"/>
      <c r="M108" s="44"/>
      <c r="N108" s="44"/>
    </row>
    <row r="109" spans="1:14" s="27" customFormat="1" ht="12.75" customHeight="1">
      <c r="A109" s="53">
        <v>98</v>
      </c>
      <c r="B109" s="59" t="s">
        <v>204</v>
      </c>
      <c r="C109" s="197">
        <v>0.001143</v>
      </c>
      <c r="D109" s="207">
        <v>0</v>
      </c>
      <c r="E109" s="197">
        <v>0</v>
      </c>
      <c r="F109" s="198">
        <v>0.0104</v>
      </c>
      <c r="G109" s="51">
        <v>0</v>
      </c>
      <c r="H109" s="52">
        <v>0</v>
      </c>
      <c r="I109" s="36"/>
      <c r="J109" s="36"/>
      <c r="K109" s="43"/>
      <c r="L109" s="44"/>
      <c r="M109" s="44"/>
      <c r="N109" s="44"/>
    </row>
    <row r="110" spans="1:14" s="27" customFormat="1" ht="12.75" customHeight="1">
      <c r="A110" s="60">
        <v>99</v>
      </c>
      <c r="B110" s="61" t="s">
        <v>202</v>
      </c>
      <c r="C110" s="197">
        <v>11.983458</v>
      </c>
      <c r="D110" s="207">
        <v>4.575508</v>
      </c>
      <c r="E110" s="197">
        <v>13.561026</v>
      </c>
      <c r="F110" s="198">
        <v>6.09878</v>
      </c>
      <c r="G110" s="62">
        <v>113.16454732849233</v>
      </c>
      <c r="H110" s="63">
        <v>133.2918661709257</v>
      </c>
      <c r="I110" s="36"/>
      <c r="J110" s="36"/>
      <c r="K110" s="43"/>
      <c r="L110" s="44"/>
      <c r="M110" s="44"/>
      <c r="N110" s="44"/>
    </row>
    <row r="111" spans="1:10" ht="12.75">
      <c r="A111" s="71"/>
      <c r="B111" s="71"/>
      <c r="C111" s="71"/>
      <c r="D111" s="71"/>
      <c r="I111" s="73"/>
      <c r="J111" s="73"/>
    </row>
    <row r="112" spans="1:8" s="74" customFormat="1" ht="21" customHeight="1">
      <c r="A112" s="192" t="s">
        <v>228</v>
      </c>
      <c r="B112" s="192"/>
      <c r="C112" s="192"/>
      <c r="D112" s="192"/>
      <c r="E112" s="192"/>
      <c r="F112" s="192"/>
      <c r="G112" s="192"/>
      <c r="H112" s="192"/>
    </row>
    <row r="113" s="74" customFormat="1" ht="11.25">
      <c r="A113" s="74" t="s">
        <v>203</v>
      </c>
    </row>
  </sheetData>
  <sheetProtection/>
  <mergeCells count="1">
    <mergeCell ref="A112:H112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3" sqref="A3"/>
    </sheetView>
  </sheetViews>
  <sheetFormatPr defaultColWidth="9.00390625" defaultRowHeight="12.75"/>
  <cols>
    <col min="1" max="1" width="3.125" style="75" customWidth="1"/>
    <col min="2" max="2" width="41.75390625" style="8" customWidth="1"/>
    <col min="3" max="7" width="10.125" style="73" customWidth="1"/>
    <col min="8" max="9" width="10.125" style="106" customWidth="1"/>
    <col min="10" max="10" width="8.00390625" style="85" bestFit="1" customWidth="1"/>
    <col min="11" max="12" width="6.75390625" style="72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4"/>
      <c r="D1" s="84"/>
      <c r="E1" s="85"/>
      <c r="F1" s="85"/>
      <c r="G1" s="86"/>
      <c r="H1" s="86"/>
      <c r="I1" s="86"/>
      <c r="J1" s="84"/>
      <c r="K1" s="5"/>
      <c r="L1" s="6"/>
      <c r="M1" s="7"/>
      <c r="N1" s="7"/>
    </row>
    <row r="2" spans="1:14" ht="15" customHeight="1">
      <c r="A2" s="10" t="s">
        <v>1</v>
      </c>
      <c r="B2" s="2"/>
      <c r="C2" s="84"/>
      <c r="D2" s="84"/>
      <c r="E2" s="87"/>
      <c r="F2" s="101"/>
      <c r="G2" s="88"/>
      <c r="H2" s="129"/>
      <c r="I2" s="129"/>
      <c r="J2" s="84"/>
      <c r="K2" s="13"/>
      <c r="L2" s="14"/>
      <c r="M2" s="15"/>
      <c r="N2" s="15"/>
    </row>
    <row r="3" spans="1:14" ht="18" customHeight="1">
      <c r="A3" s="10"/>
      <c r="B3" s="2"/>
      <c r="C3" s="84"/>
      <c r="D3" s="84"/>
      <c r="E3" s="87"/>
      <c r="F3" s="101"/>
      <c r="G3" s="88"/>
      <c r="H3" s="129"/>
      <c r="I3" s="129"/>
      <c r="J3" s="84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február 2009  (a rovnaké obdobie roku 2008)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7"/>
      <c r="D6" s="87"/>
      <c r="E6" s="87"/>
      <c r="F6" s="101"/>
      <c r="G6" s="128" t="s">
        <v>221</v>
      </c>
      <c r="H6" s="89"/>
      <c r="I6" s="89"/>
      <c r="J6" s="87"/>
      <c r="K6" s="3"/>
      <c r="L6" s="14"/>
      <c r="M6" s="15"/>
      <c r="N6" s="15"/>
    </row>
    <row r="7" spans="1:14" ht="6" customHeight="1">
      <c r="A7" s="22"/>
      <c r="B7" s="11"/>
      <c r="C7" s="87"/>
      <c r="D7" s="87"/>
      <c r="E7" s="87"/>
      <c r="F7" s="101"/>
      <c r="G7" s="90"/>
      <c r="H7" s="102"/>
      <c r="I7" s="102"/>
      <c r="J7" s="87"/>
      <c r="K7" s="3"/>
      <c r="L7" s="3"/>
      <c r="M7" s="15"/>
      <c r="N7" s="15"/>
    </row>
    <row r="8" spans="1:12" s="27" customFormat="1" ht="12.75" customHeight="1">
      <c r="A8" s="24" t="s">
        <v>3</v>
      </c>
      <c r="B8" s="76" t="s">
        <v>4</v>
      </c>
      <c r="C8" s="91" t="str">
        <f>SR_HS2!C8</f>
        <v>jan. - feb. 2008</v>
      </c>
      <c r="D8" s="92"/>
      <c r="E8" s="131" t="str">
        <f>SR_HS2!E8</f>
        <v>jan. - feb. 2009</v>
      </c>
      <c r="F8" s="91"/>
      <c r="G8" s="99"/>
      <c r="H8" s="136"/>
      <c r="I8" s="130" t="s">
        <v>215</v>
      </c>
      <c r="J8" s="125"/>
      <c r="K8" s="77" t="s">
        <v>214</v>
      </c>
      <c r="L8" s="26"/>
    </row>
    <row r="9" spans="1:12" s="27" customFormat="1" ht="12.75">
      <c r="A9" s="28" t="s">
        <v>5</v>
      </c>
      <c r="B9" s="29"/>
      <c r="C9" s="96" t="s">
        <v>6</v>
      </c>
      <c r="D9" s="97" t="s">
        <v>7</v>
      </c>
      <c r="E9" s="96" t="s">
        <v>6</v>
      </c>
      <c r="F9" s="123" t="s">
        <v>210</v>
      </c>
      <c r="G9" s="100" t="s">
        <v>7</v>
      </c>
      <c r="H9" s="123" t="s">
        <v>210</v>
      </c>
      <c r="I9" s="98" t="s">
        <v>209</v>
      </c>
      <c r="J9" s="126"/>
      <c r="K9" s="96" t="s">
        <v>6</v>
      </c>
      <c r="L9" s="97" t="s">
        <v>7</v>
      </c>
    </row>
    <row r="10" spans="1:12" s="27" customFormat="1" ht="6.75" customHeight="1">
      <c r="A10" s="30"/>
      <c r="B10" s="30"/>
      <c r="C10" s="31"/>
      <c r="D10" s="32"/>
      <c r="E10" s="31"/>
      <c r="F10" s="31"/>
      <c r="G10" s="32"/>
      <c r="H10" s="103"/>
      <c r="I10" s="103"/>
      <c r="J10" s="133"/>
      <c r="K10" s="31"/>
      <c r="L10" s="31"/>
    </row>
    <row r="11" spans="1:18" s="38" customFormat="1" ht="12.75" customHeight="1">
      <c r="A11" s="33"/>
      <c r="B11" s="34" t="s">
        <v>8</v>
      </c>
      <c r="C11" s="148">
        <f>SR_HS2!C11</f>
        <v>8482.702063000002</v>
      </c>
      <c r="D11" s="149">
        <f>SR_HS2!D11</f>
        <v>8534.460658999998</v>
      </c>
      <c r="E11" s="148">
        <f>SR_HS2!E11</f>
        <v>5870.435329</v>
      </c>
      <c r="F11" s="124">
        <v>1</v>
      </c>
      <c r="G11" s="140">
        <f>SR_HS2!F11</f>
        <v>5737.347554999999</v>
      </c>
      <c r="H11" s="124">
        <v>1</v>
      </c>
      <c r="I11" s="141">
        <f>G11-E11</f>
        <v>-133.08777400000054</v>
      </c>
      <c r="J11" s="143">
        <f>SUM(J14:J23)</f>
        <v>-1975.4314760000004</v>
      </c>
      <c r="K11" s="35">
        <f>SR_HS2!G11</f>
        <v>69.20478033297628</v>
      </c>
      <c r="L11" s="35">
        <f>SR_HS2!H11</f>
        <v>67.22566058055105</v>
      </c>
      <c r="M11" s="36"/>
      <c r="N11" s="36"/>
      <c r="O11" s="37"/>
      <c r="P11" s="37"/>
      <c r="Q11" s="37"/>
      <c r="R11" s="37"/>
    </row>
    <row r="12" spans="1:18" s="38" customFormat="1" ht="6.75" customHeight="1">
      <c r="A12" s="78"/>
      <c r="B12" s="37"/>
      <c r="C12" s="138"/>
      <c r="D12" s="139"/>
      <c r="E12" s="138"/>
      <c r="F12" s="93"/>
      <c r="G12" s="139"/>
      <c r="H12" s="104"/>
      <c r="I12" s="142"/>
      <c r="J12" s="144"/>
      <c r="K12" s="79"/>
      <c r="L12" s="79"/>
      <c r="M12" s="36"/>
      <c r="N12" s="36"/>
      <c r="O12" s="37"/>
      <c r="P12" s="37"/>
      <c r="Q12" s="37"/>
      <c r="R12" s="37"/>
    </row>
    <row r="13" spans="1:18" s="27" customFormat="1" ht="13.5" customHeight="1">
      <c r="A13" s="80" t="s">
        <v>205</v>
      </c>
      <c r="B13" s="81" t="s">
        <v>206</v>
      </c>
      <c r="C13" s="181" t="s">
        <v>212</v>
      </c>
      <c r="D13" s="182" t="s">
        <v>213</v>
      </c>
      <c r="E13" s="183" t="s">
        <v>216</v>
      </c>
      <c r="F13" s="184" t="s">
        <v>217</v>
      </c>
      <c r="G13" s="185" t="s">
        <v>218</v>
      </c>
      <c r="H13" s="184" t="s">
        <v>219</v>
      </c>
      <c r="I13" s="186" t="s">
        <v>220</v>
      </c>
      <c r="J13" s="187" t="s">
        <v>211</v>
      </c>
      <c r="K13" s="188" t="s">
        <v>207</v>
      </c>
      <c r="L13" s="188" t="s">
        <v>208</v>
      </c>
      <c r="M13" s="36"/>
      <c r="N13" s="36"/>
      <c r="O13" s="43"/>
      <c r="P13" s="44"/>
      <c r="Q13" s="44"/>
      <c r="R13" s="44"/>
    </row>
    <row r="14" spans="1:18" s="27" customFormat="1" ht="12.75" customHeight="1">
      <c r="A14" s="45" t="str">
        <f>SR_HS2!A96</f>
        <v>85</v>
      </c>
      <c r="B14" s="69" t="str">
        <f>SR_HS2!B96</f>
        <v>  Elektrické stroje, prístroje a zariadenia a ich časti a súčasti</v>
      </c>
      <c r="C14" s="150">
        <f>SR_HS2!C96</f>
        <v>1440.804711</v>
      </c>
      <c r="D14" s="160">
        <f>SR_HS2!D96</f>
        <v>1661.981919</v>
      </c>
      <c r="E14" s="161">
        <f>SR_HS2!E96</f>
        <v>1116.9394</v>
      </c>
      <c r="F14" s="109">
        <f aca="true" t="shared" si="0" ref="F14:F45">E14/$E$11*100</f>
        <v>19.026517411448346</v>
      </c>
      <c r="G14" s="151">
        <f>SR_HS2!F96</f>
        <v>1600.101379</v>
      </c>
      <c r="H14" s="114">
        <f aca="true" t="shared" si="1" ref="H14:H45">G14/$G$11*100</f>
        <v>27.88921820860476</v>
      </c>
      <c r="I14" s="176">
        <f aca="true" t="shared" si="2" ref="I14:I45">G14-E14</f>
        <v>483.161979</v>
      </c>
      <c r="J14" s="145">
        <f aca="true" t="shared" si="3" ref="J14:J45">E14-C14</f>
        <v>-323.865311</v>
      </c>
      <c r="K14" s="117">
        <f>SR_HS2!G96</f>
        <v>77.52191476558824</v>
      </c>
      <c r="L14" s="48">
        <f>SR_HS2!H96</f>
        <v>96.27670197295328</v>
      </c>
      <c r="M14" s="36"/>
      <c r="N14" s="36"/>
      <c r="O14" s="43"/>
      <c r="P14" s="44"/>
      <c r="Q14" s="44"/>
      <c r="R14" s="44"/>
    </row>
    <row r="15" spans="1:18" s="27" customFormat="1" ht="12.75" customHeight="1">
      <c r="A15" s="49" t="str">
        <f>SR_HS2!A98</f>
        <v>87</v>
      </c>
      <c r="B15" s="59" t="str">
        <f>SR_HS2!B98</f>
        <v>  Vozidlá, iné ako koľajové, ich časti a príslušenstvo</v>
      </c>
      <c r="C15" s="152">
        <f>SR_HS2!C98</f>
        <v>1143.515776</v>
      </c>
      <c r="D15" s="162">
        <f>SR_HS2!D98</f>
        <v>2099.051118</v>
      </c>
      <c r="E15" s="163">
        <f>SR_HS2!E98</f>
        <v>578.661584</v>
      </c>
      <c r="F15" s="190">
        <f t="shared" si="0"/>
        <v>9.857217592388878</v>
      </c>
      <c r="G15" s="153">
        <f>SR_HS2!F98</f>
        <v>948.493694</v>
      </c>
      <c r="H15" s="191">
        <f t="shared" si="1"/>
        <v>16.531919757474064</v>
      </c>
      <c r="I15" s="177">
        <f t="shared" si="2"/>
        <v>369.83211000000006</v>
      </c>
      <c r="J15" s="146">
        <f t="shared" si="3"/>
        <v>-564.854192</v>
      </c>
      <c r="K15" s="118">
        <f>SR_HS2!G98</f>
        <v>50.603725470596395</v>
      </c>
      <c r="L15" s="52">
        <f>SR_HS2!H98</f>
        <v>45.1867839647343</v>
      </c>
      <c r="M15" s="36"/>
      <c r="N15" s="36"/>
      <c r="O15" s="43"/>
      <c r="P15" s="44"/>
      <c r="Q15" s="44"/>
      <c r="R15" s="44"/>
    </row>
    <row r="16" spans="1:18" s="27" customFormat="1" ht="12.75" customHeight="1">
      <c r="A16" s="49" t="str">
        <f>SR_HS2!A95</f>
        <v>84</v>
      </c>
      <c r="B16" s="59" t="str">
        <f>SR_HS2!B95</f>
        <v>  Jadrové reaktory, kotly, stroje, prístroje, zariadenia; ich časti, súčasti</v>
      </c>
      <c r="C16" s="152">
        <f>SR_HS2!C95</f>
        <v>905.653623</v>
      </c>
      <c r="D16" s="162">
        <f>SR_HS2!D95</f>
        <v>835.010077</v>
      </c>
      <c r="E16" s="163">
        <f>SR_HS2!E95</f>
        <v>586.044953</v>
      </c>
      <c r="F16" s="107">
        <f t="shared" si="0"/>
        <v>9.982989678890302</v>
      </c>
      <c r="G16" s="153">
        <f>SR_HS2!F95</f>
        <v>589.324054</v>
      </c>
      <c r="H16" s="112">
        <f t="shared" si="1"/>
        <v>10.271716125797788</v>
      </c>
      <c r="I16" s="177">
        <f t="shared" si="2"/>
        <v>3.2791010000000824</v>
      </c>
      <c r="J16" s="146">
        <f t="shared" si="3"/>
        <v>-319.6086700000001</v>
      </c>
      <c r="K16" s="118">
        <f>SR_HS2!G95</f>
        <v>64.70961282733144</v>
      </c>
      <c r="L16" s="52">
        <f>SR_HS2!H95</f>
        <v>70.57687927758984</v>
      </c>
      <c r="M16" s="36"/>
      <c r="N16" s="36"/>
      <c r="O16" s="43"/>
      <c r="P16" s="44"/>
      <c r="Q16" s="44"/>
      <c r="R16" s="44"/>
    </row>
    <row r="17" spans="1:18" s="27" customFormat="1" ht="12.75" customHeight="1">
      <c r="A17" s="49" t="str">
        <f>SR_HS2!A84</f>
        <v>72</v>
      </c>
      <c r="B17" s="59" t="str">
        <f>SR_HS2!B84</f>
        <v>  Železo a oceľ</v>
      </c>
      <c r="C17" s="152">
        <f>SR_HS2!C84</f>
        <v>353.609748</v>
      </c>
      <c r="D17" s="162">
        <f>SR_HS2!D84</f>
        <v>627.426841</v>
      </c>
      <c r="E17" s="163">
        <f>SR_HS2!E84</f>
        <v>202.227991</v>
      </c>
      <c r="F17" s="107">
        <f t="shared" si="0"/>
        <v>3.4448551030107093</v>
      </c>
      <c r="G17" s="153">
        <f>SR_HS2!F84</f>
        <v>324.732231</v>
      </c>
      <c r="H17" s="112">
        <f t="shared" si="1"/>
        <v>5.659971404678134</v>
      </c>
      <c r="I17" s="177">
        <f t="shared" si="2"/>
        <v>122.50424000000001</v>
      </c>
      <c r="J17" s="146">
        <f t="shared" si="3"/>
        <v>-151.38175700000002</v>
      </c>
      <c r="K17" s="118">
        <f>SR_HS2!G84</f>
        <v>57.18959732976592</v>
      </c>
      <c r="L17" s="52">
        <f>SR_HS2!H84</f>
        <v>51.75619048787235</v>
      </c>
      <c r="M17" s="36"/>
      <c r="N17" s="36"/>
      <c r="O17" s="43"/>
      <c r="P17" s="44"/>
      <c r="Q17" s="44"/>
      <c r="R17" s="44"/>
    </row>
    <row r="18" spans="1:18" s="27" customFormat="1" ht="12.75" customHeight="1">
      <c r="A18" s="49" t="str">
        <f>SR_HS2!A39</f>
        <v>27</v>
      </c>
      <c r="B18" s="59" t="str">
        <f>SR_HS2!B39</f>
        <v>  Nerastné palivá, minerálne oleje; bitúmenové látky; minerálne  vosky</v>
      </c>
      <c r="C18" s="152">
        <f>SR_HS2!C39</f>
        <v>1151.665968</v>
      </c>
      <c r="D18" s="162">
        <f>SR_HS2!D39</f>
        <v>402.540971</v>
      </c>
      <c r="E18" s="163">
        <f>SR_HS2!E39</f>
        <v>769.058067</v>
      </c>
      <c r="F18" s="107">
        <f t="shared" si="0"/>
        <v>13.100528732525962</v>
      </c>
      <c r="G18" s="153">
        <f>SR_HS2!F39</f>
        <v>247.271178</v>
      </c>
      <c r="H18" s="112">
        <f t="shared" si="1"/>
        <v>4.309851819670702</v>
      </c>
      <c r="I18" s="177">
        <f t="shared" si="2"/>
        <v>-521.7868890000001</v>
      </c>
      <c r="J18" s="146">
        <f t="shared" si="3"/>
        <v>-382.60790099999997</v>
      </c>
      <c r="K18" s="118">
        <f>SR_HS2!G39</f>
        <v>66.77787556191814</v>
      </c>
      <c r="L18" s="52">
        <f>SR_HS2!H39</f>
        <v>61.42758024996168</v>
      </c>
      <c r="M18" s="36"/>
      <c r="N18" s="36"/>
      <c r="O18" s="43"/>
      <c r="P18" s="44"/>
      <c r="Q18" s="44"/>
      <c r="R18" s="44"/>
    </row>
    <row r="19" spans="1:18" s="27" customFormat="1" ht="12.75" customHeight="1">
      <c r="A19" s="49" t="str">
        <f>SR_HS2!A51</f>
        <v>39</v>
      </c>
      <c r="B19" s="59" t="str">
        <f>SR_HS2!B51</f>
        <v>  Plasty a výrobky z nich</v>
      </c>
      <c r="C19" s="152">
        <f>SR_HS2!C51</f>
        <v>337.521349</v>
      </c>
      <c r="D19" s="162">
        <f>SR_HS2!D51</f>
        <v>268.574967</v>
      </c>
      <c r="E19" s="163">
        <f>SR_HS2!E51</f>
        <v>261.997308</v>
      </c>
      <c r="F19" s="107">
        <f t="shared" si="0"/>
        <v>4.462996239916503</v>
      </c>
      <c r="G19" s="153">
        <f>SR_HS2!F51</f>
        <v>173.058329</v>
      </c>
      <c r="H19" s="112">
        <f t="shared" si="1"/>
        <v>3.016347316264336</v>
      </c>
      <c r="I19" s="177">
        <f t="shared" si="2"/>
        <v>-88.93897899999999</v>
      </c>
      <c r="J19" s="146">
        <f t="shared" si="3"/>
        <v>-75.52404100000001</v>
      </c>
      <c r="K19" s="118">
        <f>SR_HS2!G51</f>
        <v>77.62392179820304</v>
      </c>
      <c r="L19" s="52">
        <f>SR_HS2!H51</f>
        <v>64.43576292052565</v>
      </c>
      <c r="M19" s="36"/>
      <c r="N19" s="36"/>
      <c r="O19" s="43"/>
      <c r="P19" s="44"/>
      <c r="Q19" s="44"/>
      <c r="R19" s="44"/>
    </row>
    <row r="20" spans="1:18" s="27" customFormat="1" ht="12.75" customHeight="1">
      <c r="A20" s="49" t="str">
        <f>SR_HS2!A60</f>
        <v>48</v>
      </c>
      <c r="B20" s="59" t="str">
        <f>SR_HS2!B60</f>
        <v>  Papier, lepenka; výrobky z nich alebo z papierenských vláknin</v>
      </c>
      <c r="C20" s="152">
        <f>SR_HS2!C60</f>
        <v>122.275375</v>
      </c>
      <c r="D20" s="162">
        <f>SR_HS2!D60</f>
        <v>193.854828</v>
      </c>
      <c r="E20" s="163">
        <f>SR_HS2!E60</f>
        <v>92.662909</v>
      </c>
      <c r="F20" s="107">
        <f t="shared" si="0"/>
        <v>1.5784674186298322</v>
      </c>
      <c r="G20" s="153">
        <f>SR_HS2!F60</f>
        <v>157.992321</v>
      </c>
      <c r="H20" s="112">
        <f t="shared" si="1"/>
        <v>2.7537519643953314</v>
      </c>
      <c r="I20" s="177">
        <f t="shared" si="2"/>
        <v>65.329412</v>
      </c>
      <c r="J20" s="146">
        <f t="shared" si="3"/>
        <v>-29.612465999999998</v>
      </c>
      <c r="K20" s="118">
        <f>SR_HS2!G60</f>
        <v>75.78215073967264</v>
      </c>
      <c r="L20" s="52">
        <f>SR_HS2!H60</f>
        <v>81.50032817341027</v>
      </c>
      <c r="M20" s="36"/>
      <c r="N20" s="36"/>
      <c r="O20" s="43"/>
      <c r="P20" s="44"/>
      <c r="Q20" s="44"/>
      <c r="R20" s="44"/>
    </row>
    <row r="21" spans="1:18" s="27" customFormat="1" ht="12.75" customHeight="1">
      <c r="A21" s="49" t="str">
        <f>SR_HS2!A85</f>
        <v>73</v>
      </c>
      <c r="B21" s="59" t="str">
        <f>SR_HS2!B85</f>
        <v>  Predmety zo železa alebo z ocele</v>
      </c>
      <c r="C21" s="152">
        <f>SR_HS2!C85</f>
        <v>269.102062</v>
      </c>
      <c r="D21" s="162">
        <f>SR_HS2!D85</f>
        <v>275.401311</v>
      </c>
      <c r="E21" s="163">
        <f>SR_HS2!E85</f>
        <v>165.135706</v>
      </c>
      <c r="F21" s="107">
        <f t="shared" si="0"/>
        <v>2.813006135749903</v>
      </c>
      <c r="G21" s="153">
        <f>SR_HS2!F85</f>
        <v>184.697754</v>
      </c>
      <c r="H21" s="112">
        <f t="shared" si="1"/>
        <v>3.2192185017454467</v>
      </c>
      <c r="I21" s="177">
        <f t="shared" si="2"/>
        <v>19.562048000000004</v>
      </c>
      <c r="J21" s="146">
        <f t="shared" si="3"/>
        <v>-103.96635599999999</v>
      </c>
      <c r="K21" s="118">
        <f>SR_HS2!G85</f>
        <v>61.36545546053824</v>
      </c>
      <c r="L21" s="52">
        <f>SR_HS2!H85</f>
        <v>67.06495089996139</v>
      </c>
      <c r="M21" s="36"/>
      <c r="N21" s="36"/>
      <c r="O21" s="43"/>
      <c r="P21" s="44"/>
      <c r="Q21" s="44"/>
      <c r="R21" s="44"/>
    </row>
    <row r="22" spans="1:18" s="27" customFormat="1" ht="12.75" customHeight="1">
      <c r="A22" s="49" t="str">
        <f>SR_HS2!A105</f>
        <v>94</v>
      </c>
      <c r="B22" s="59" t="str">
        <f>SR_HS2!B105</f>
        <v>  Nábytok; posteľoviny; svietidlá; svetelné reklamy; montované stavby</v>
      </c>
      <c r="C22" s="152">
        <f>SR_HS2!C105</f>
        <v>111.415745</v>
      </c>
      <c r="D22" s="162">
        <f>SR_HS2!D105</f>
        <v>187.284635</v>
      </c>
      <c r="E22" s="163">
        <f>SR_HS2!E105</f>
        <v>98.284858</v>
      </c>
      <c r="F22" s="107">
        <f t="shared" si="0"/>
        <v>1.6742345753213899</v>
      </c>
      <c r="G22" s="154">
        <f>SR_HS2!F105</f>
        <v>156.433819</v>
      </c>
      <c r="H22" s="112">
        <f t="shared" si="1"/>
        <v>2.726587809094302</v>
      </c>
      <c r="I22" s="178">
        <f t="shared" si="2"/>
        <v>58.148961</v>
      </c>
      <c r="J22" s="146">
        <f t="shared" si="3"/>
        <v>-13.130887000000001</v>
      </c>
      <c r="K22" s="118">
        <f>SR_HS2!G105</f>
        <v>88.21451402582284</v>
      </c>
      <c r="L22" s="52">
        <f>SR_HS2!H105</f>
        <v>83.52731071611935</v>
      </c>
      <c r="M22" s="36"/>
      <c r="N22" s="36"/>
      <c r="O22" s="43"/>
      <c r="P22" s="44"/>
      <c r="Q22" s="44"/>
      <c r="R22" s="44"/>
    </row>
    <row r="23" spans="1:18" s="27" customFormat="1" ht="12.75" customHeight="1">
      <c r="A23" s="53" t="str">
        <f>SR_HS2!A76</f>
        <v>64</v>
      </c>
      <c r="B23" s="68" t="str">
        <f>SR_HS2!B76</f>
        <v>  Obuv, gamaše a podobné predmety; časti týchto predmetov</v>
      </c>
      <c r="C23" s="155">
        <f>SR_HS2!C76</f>
        <v>67.042276</v>
      </c>
      <c r="D23" s="164">
        <f>SR_HS2!D76</f>
        <v>129.47408</v>
      </c>
      <c r="E23" s="165">
        <f>SR_HS2!E76</f>
        <v>56.162381</v>
      </c>
      <c r="F23" s="108">
        <f t="shared" si="0"/>
        <v>0.9566987429800542</v>
      </c>
      <c r="G23" s="156">
        <f>SR_HS2!F76</f>
        <v>111.444646</v>
      </c>
      <c r="H23" s="113">
        <f t="shared" si="1"/>
        <v>1.9424419547823615</v>
      </c>
      <c r="I23" s="179">
        <f t="shared" si="2"/>
        <v>55.282265</v>
      </c>
      <c r="J23" s="147">
        <f t="shared" si="3"/>
        <v>-10.879894999999998</v>
      </c>
      <c r="K23" s="119">
        <f>SR_HS2!G76</f>
        <v>83.77159063036584</v>
      </c>
      <c r="L23" s="56">
        <f>SR_HS2!H76</f>
        <v>86.07486996625117</v>
      </c>
      <c r="M23" s="36"/>
      <c r="N23" s="36"/>
      <c r="O23" s="43"/>
      <c r="P23" s="44"/>
      <c r="Q23" s="44"/>
      <c r="R23" s="44"/>
    </row>
    <row r="24" spans="1:18" s="27" customFormat="1" ht="12.75" customHeight="1">
      <c r="A24" s="45" t="str">
        <f>SR_HS2!A52</f>
        <v>40</v>
      </c>
      <c r="B24" s="69" t="str">
        <f>SR_HS2!B52</f>
        <v>  Kaučuk a výrobky z neho</v>
      </c>
      <c r="C24" s="150">
        <f>SR_HS2!C52</f>
        <v>151.62111</v>
      </c>
      <c r="D24" s="160">
        <f>SR_HS2!D52</f>
        <v>171.139872</v>
      </c>
      <c r="E24" s="161">
        <f>SR_HS2!E52</f>
        <v>80.842481</v>
      </c>
      <c r="F24" s="109">
        <f t="shared" si="0"/>
        <v>1.377112198147171</v>
      </c>
      <c r="G24" s="151">
        <f>SR_HS2!F52</f>
        <v>92.441703</v>
      </c>
      <c r="H24" s="114">
        <f t="shared" si="1"/>
        <v>1.6112271762138353</v>
      </c>
      <c r="I24" s="176">
        <f t="shared" si="2"/>
        <v>11.599221999999997</v>
      </c>
      <c r="J24" s="145">
        <f t="shared" si="3"/>
        <v>-70.77862899999998</v>
      </c>
      <c r="K24" s="120">
        <f>SR_HS2!G52</f>
        <v>53.318750271647545</v>
      </c>
      <c r="L24" s="48">
        <f>SR_HS2!H52</f>
        <v>54.015292824339625</v>
      </c>
      <c r="M24" s="36"/>
      <c r="N24" s="36"/>
      <c r="O24" s="43"/>
      <c r="P24" s="44"/>
      <c r="Q24" s="44"/>
      <c r="R24" s="44"/>
    </row>
    <row r="25" spans="1:18" s="27" customFormat="1" ht="12.75" customHeight="1">
      <c r="A25" s="49" t="str">
        <f>SR_HS2!A56</f>
        <v>44</v>
      </c>
      <c r="B25" s="59" t="str">
        <f>SR_HS2!B56</f>
        <v>  Drevo a výrobky z dreva; drevené uhlie</v>
      </c>
      <c r="C25" s="152">
        <f>SR_HS2!C56</f>
        <v>72.842039</v>
      </c>
      <c r="D25" s="162">
        <f>SR_HS2!D56</f>
        <v>131.973096</v>
      </c>
      <c r="E25" s="163">
        <f>SR_HS2!E56</f>
        <v>55.382184</v>
      </c>
      <c r="F25" s="107">
        <f t="shared" si="0"/>
        <v>0.9434084679616782</v>
      </c>
      <c r="G25" s="153">
        <f>SR_HS2!F56</f>
        <v>72.909422</v>
      </c>
      <c r="H25" s="112">
        <f t="shared" si="1"/>
        <v>1.2707862178657925</v>
      </c>
      <c r="I25" s="177">
        <f t="shared" si="2"/>
        <v>17.527238000000004</v>
      </c>
      <c r="J25" s="146">
        <f t="shared" si="3"/>
        <v>-17.459854999999997</v>
      </c>
      <c r="K25" s="118">
        <f>SR_HS2!G56</f>
        <v>76.03052407690015</v>
      </c>
      <c r="L25" s="52">
        <f>SR_HS2!H56</f>
        <v>55.24567067821157</v>
      </c>
      <c r="M25" s="36"/>
      <c r="N25" s="36"/>
      <c r="O25" s="43"/>
      <c r="P25" s="44"/>
      <c r="Q25" s="44"/>
      <c r="R25" s="44"/>
    </row>
    <row r="26" spans="1:18" s="27" customFormat="1" ht="12.75" customHeight="1">
      <c r="A26" s="49" t="str">
        <f>SR_HS2!A41</f>
        <v>29</v>
      </c>
      <c r="B26" s="59" t="str">
        <f>SR_HS2!B41</f>
        <v>  Výrobky organickej chémie</v>
      </c>
      <c r="C26" s="152">
        <f>SR_HS2!C41</f>
        <v>95.351635</v>
      </c>
      <c r="D26" s="162">
        <f>SR_HS2!D41</f>
        <v>75.139601</v>
      </c>
      <c r="E26" s="163">
        <f>SR_HS2!E41</f>
        <v>40.200771</v>
      </c>
      <c r="F26" s="107">
        <f t="shared" si="0"/>
        <v>0.6848005087699008</v>
      </c>
      <c r="G26" s="153">
        <f>SR_HS2!F41</f>
        <v>40.910626</v>
      </c>
      <c r="H26" s="112">
        <f t="shared" si="1"/>
        <v>0.71305817902468</v>
      </c>
      <c r="I26" s="177">
        <f t="shared" si="2"/>
        <v>0.7098549999999975</v>
      </c>
      <c r="J26" s="146">
        <f t="shared" si="3"/>
        <v>-55.150864</v>
      </c>
      <c r="K26" s="118">
        <f>SR_HS2!G41</f>
        <v>42.16054711594615</v>
      </c>
      <c r="L26" s="52">
        <f>SR_HS2!H41</f>
        <v>54.446158158332516</v>
      </c>
      <c r="M26" s="36"/>
      <c r="N26" s="36"/>
      <c r="O26" s="43"/>
      <c r="P26" s="44"/>
      <c r="Q26" s="44"/>
      <c r="R26" s="44"/>
    </row>
    <row r="27" spans="1:18" s="27" customFormat="1" ht="12.75" customHeight="1">
      <c r="A27" s="49" t="str">
        <f>SR_HS2!A101</f>
        <v>90</v>
      </c>
      <c r="B27" s="59" t="str">
        <f>SR_HS2!B101</f>
        <v>  Prístroje optické, fotografické, meracie, kontrolné presné, lekárske</v>
      </c>
      <c r="C27" s="152">
        <f>SR_HS2!C101</f>
        <v>274.375305</v>
      </c>
      <c r="D27" s="162">
        <f>SR_HS2!D101</f>
        <v>69.261969</v>
      </c>
      <c r="E27" s="163">
        <f>SR_HS2!E101</f>
        <v>147.452016</v>
      </c>
      <c r="F27" s="107">
        <f t="shared" si="0"/>
        <v>2.51177310942488</v>
      </c>
      <c r="G27" s="153">
        <f>SR_HS2!F101</f>
        <v>56.460811</v>
      </c>
      <c r="H27" s="112">
        <f t="shared" si="1"/>
        <v>0.9840925699332155</v>
      </c>
      <c r="I27" s="177">
        <f t="shared" si="2"/>
        <v>-90.99120499999998</v>
      </c>
      <c r="J27" s="146">
        <f t="shared" si="3"/>
        <v>-126.92328900000004</v>
      </c>
      <c r="K27" s="118">
        <f>SR_HS2!G101</f>
        <v>53.740993928006745</v>
      </c>
      <c r="L27" s="52">
        <f>SR_HS2!H101</f>
        <v>81.51776770885621</v>
      </c>
      <c r="M27" s="36"/>
      <c r="N27" s="36"/>
      <c r="O27" s="43"/>
      <c r="P27" s="44"/>
      <c r="Q27" s="44"/>
      <c r="R27" s="44"/>
    </row>
    <row r="28" spans="1:18" s="27" customFormat="1" ht="12.75" customHeight="1">
      <c r="A28" s="49" t="str">
        <f>SR_HS2!A88</f>
        <v>76</v>
      </c>
      <c r="B28" s="59" t="str">
        <f>SR_HS2!B88</f>
        <v>  Hliník a predmety z hliníka</v>
      </c>
      <c r="C28" s="152">
        <f>SR_HS2!C88</f>
        <v>72.525604</v>
      </c>
      <c r="D28" s="162">
        <f>SR_HS2!D88</f>
        <v>112.940359</v>
      </c>
      <c r="E28" s="163">
        <f>SR_HS2!E88</f>
        <v>41.461587</v>
      </c>
      <c r="F28" s="107">
        <f t="shared" si="0"/>
        <v>0.7062778938246609</v>
      </c>
      <c r="G28" s="153">
        <f>SR_HS2!F88</f>
        <v>61.596782</v>
      </c>
      <c r="H28" s="112">
        <f t="shared" si="1"/>
        <v>1.0736107828489396</v>
      </c>
      <c r="I28" s="177">
        <f t="shared" si="2"/>
        <v>20.135194999999996</v>
      </c>
      <c r="J28" s="146">
        <f t="shared" si="3"/>
        <v>-31.064017</v>
      </c>
      <c r="K28" s="118">
        <f>SR_HS2!G88</f>
        <v>57.16820641714339</v>
      </c>
      <c r="L28" s="52">
        <f>SR_HS2!H88</f>
        <v>54.53921215178712</v>
      </c>
      <c r="M28" s="36"/>
      <c r="N28" s="36"/>
      <c r="O28" s="43"/>
      <c r="P28" s="44"/>
      <c r="Q28" s="44"/>
      <c r="R28" s="44"/>
    </row>
    <row r="29" spans="1:18" s="27" customFormat="1" ht="12.75" customHeight="1">
      <c r="A29" s="49" t="str">
        <f>SR_HS2!A97</f>
        <v>86</v>
      </c>
      <c r="B29" s="59" t="str">
        <f>SR_HS2!B97</f>
        <v>  Lokomotívy; vozový park a jeho časti; zvrškový upevňovací materiál </v>
      </c>
      <c r="C29" s="152">
        <f>SR_HS2!C97</f>
        <v>37.682541</v>
      </c>
      <c r="D29" s="162">
        <f>SR_HS2!D97</f>
        <v>55.029876</v>
      </c>
      <c r="E29" s="163">
        <f>SR_HS2!E97</f>
        <v>35.439165</v>
      </c>
      <c r="F29" s="107">
        <f t="shared" si="0"/>
        <v>0.6036888750810392</v>
      </c>
      <c r="G29" s="153">
        <f>SR_HS2!F97</f>
        <v>54.933219</v>
      </c>
      <c r="H29" s="112">
        <f t="shared" si="1"/>
        <v>0.9574671653301994</v>
      </c>
      <c r="I29" s="177">
        <f t="shared" si="2"/>
        <v>19.494054</v>
      </c>
      <c r="J29" s="146">
        <f t="shared" si="3"/>
        <v>-2.243375999999998</v>
      </c>
      <c r="K29" s="118">
        <f>SR_HS2!G97</f>
        <v>94.04664351058493</v>
      </c>
      <c r="L29" s="52">
        <f>SR_HS2!H97</f>
        <v>99.82435541014121</v>
      </c>
      <c r="M29" s="36"/>
      <c r="N29" s="36"/>
      <c r="O29" s="43"/>
      <c r="P29" s="44"/>
      <c r="Q29" s="44"/>
      <c r="R29" s="44"/>
    </row>
    <row r="30" spans="1:18" s="27" customFormat="1" ht="12.75" customHeight="1">
      <c r="A30" s="49" t="str">
        <f>SR_HS2!A82</f>
        <v>70</v>
      </c>
      <c r="B30" s="59" t="str">
        <f>SR_HS2!B82</f>
        <v>  Sklo a sklenený tovar</v>
      </c>
      <c r="C30" s="152">
        <f>SR_HS2!C82</f>
        <v>64.487028</v>
      </c>
      <c r="D30" s="162">
        <f>SR_HS2!D82</f>
        <v>71.117166</v>
      </c>
      <c r="E30" s="163">
        <f>SR_HS2!E82</f>
        <v>34.547564</v>
      </c>
      <c r="F30" s="107">
        <f t="shared" si="0"/>
        <v>0.5885008873078755</v>
      </c>
      <c r="G30" s="153">
        <f>SR_HS2!F82</f>
        <v>44.793664</v>
      </c>
      <c r="H30" s="112">
        <f t="shared" si="1"/>
        <v>0.7807381995006228</v>
      </c>
      <c r="I30" s="177">
        <f t="shared" si="2"/>
        <v>10.246099999999998</v>
      </c>
      <c r="J30" s="146">
        <f t="shared" si="3"/>
        <v>-29.939463999999994</v>
      </c>
      <c r="K30" s="118">
        <f>SR_HS2!G82</f>
        <v>53.57288910879876</v>
      </c>
      <c r="L30" s="52">
        <f>SR_HS2!H82</f>
        <v>62.98572696217957</v>
      </c>
      <c r="M30" s="36"/>
      <c r="N30" s="36"/>
      <c r="O30" s="43"/>
      <c r="P30" s="44"/>
      <c r="Q30" s="44"/>
      <c r="R30" s="44"/>
    </row>
    <row r="31" spans="1:18" s="27" customFormat="1" ht="12.75" customHeight="1">
      <c r="A31" s="49" t="str">
        <f>SR_HS2!A74</f>
        <v>62</v>
      </c>
      <c r="B31" s="59" t="str">
        <f>SR_HS2!B74</f>
        <v>  Odevy a odevné doplnky iné ako pletené alebo háčkované</v>
      </c>
      <c r="C31" s="152">
        <f>SR_HS2!C74</f>
        <v>43.924282</v>
      </c>
      <c r="D31" s="162">
        <f>SR_HS2!D74</f>
        <v>78.673998</v>
      </c>
      <c r="E31" s="163">
        <f>SR_HS2!E74</f>
        <v>45.777579</v>
      </c>
      <c r="F31" s="107">
        <f t="shared" si="0"/>
        <v>0.7797987105633951</v>
      </c>
      <c r="G31" s="153">
        <f>SR_HS2!F74</f>
        <v>58.988585</v>
      </c>
      <c r="H31" s="112">
        <f t="shared" si="1"/>
        <v>1.028150803738436</v>
      </c>
      <c r="I31" s="177">
        <f t="shared" si="2"/>
        <v>13.211005999999998</v>
      </c>
      <c r="J31" s="146">
        <f t="shared" si="3"/>
        <v>1.8532970000000049</v>
      </c>
      <c r="K31" s="118">
        <f>SR_HS2!G74</f>
        <v>104.21929947540181</v>
      </c>
      <c r="L31" s="52">
        <f>SR_HS2!H74</f>
        <v>74.9785017916593</v>
      </c>
      <c r="M31" s="36"/>
      <c r="N31" s="36"/>
      <c r="O31" s="43"/>
      <c r="P31" s="44"/>
      <c r="Q31" s="44"/>
      <c r="R31" s="44"/>
    </row>
    <row r="32" spans="1:18" s="27" customFormat="1" ht="12.75" customHeight="1">
      <c r="A32" s="49" t="str">
        <f>SR_HS2!A94</f>
        <v>83</v>
      </c>
      <c r="B32" s="59" t="str">
        <f>SR_HS2!B94</f>
        <v>  Rôzne predmety zo základných kovov</v>
      </c>
      <c r="C32" s="152">
        <f>SR_HS2!C94</f>
        <v>74.058444</v>
      </c>
      <c r="D32" s="162">
        <f>SR_HS2!D94</f>
        <v>59.155084</v>
      </c>
      <c r="E32" s="163">
        <f>SR_HS2!E94</f>
        <v>53.042662</v>
      </c>
      <c r="F32" s="107">
        <f t="shared" si="0"/>
        <v>0.9035558527996859</v>
      </c>
      <c r="G32" s="153">
        <f>SR_HS2!F94</f>
        <v>47.526637</v>
      </c>
      <c r="H32" s="112">
        <f t="shared" si="1"/>
        <v>0.8283729814935362</v>
      </c>
      <c r="I32" s="177">
        <f t="shared" si="2"/>
        <v>-5.516024999999999</v>
      </c>
      <c r="J32" s="146">
        <f t="shared" si="3"/>
        <v>-21.015781999999994</v>
      </c>
      <c r="K32" s="118">
        <f>SR_HS2!G94</f>
        <v>71.62270652081214</v>
      </c>
      <c r="L32" s="52">
        <f>SR_HS2!H94</f>
        <v>80.3424385298819</v>
      </c>
      <c r="M32" s="36"/>
      <c r="N32" s="36"/>
      <c r="O32" s="43"/>
      <c r="P32" s="44"/>
      <c r="Q32" s="44"/>
      <c r="R32" s="44"/>
    </row>
    <row r="33" spans="1:18" s="27" customFormat="1" ht="12.75" customHeight="1">
      <c r="A33" s="60" t="str">
        <f>SR_HS2!A73</f>
        <v>61</v>
      </c>
      <c r="B33" s="61" t="str">
        <f>SR_HS2!B73</f>
        <v>  Odevy a odevné doplnky, pletené alebo háčkované</v>
      </c>
      <c r="C33" s="157">
        <f>SR_HS2!C73</f>
        <v>53.979607</v>
      </c>
      <c r="D33" s="166">
        <f>SR_HS2!D73</f>
        <v>60.989484</v>
      </c>
      <c r="E33" s="167">
        <f>SR_HS2!E73</f>
        <v>51.361973</v>
      </c>
      <c r="F33" s="110">
        <f t="shared" si="0"/>
        <v>0.8749261361635554</v>
      </c>
      <c r="G33" s="158">
        <f>SR_HS2!F73</f>
        <v>48.712787</v>
      </c>
      <c r="H33" s="115">
        <f t="shared" si="1"/>
        <v>0.8490471691495777</v>
      </c>
      <c r="I33" s="180">
        <f t="shared" si="2"/>
        <v>-2.6491860000000003</v>
      </c>
      <c r="J33" s="147">
        <f t="shared" si="3"/>
        <v>-2.6176340000000025</v>
      </c>
      <c r="K33" s="121">
        <f>SR_HS2!G73</f>
        <v>95.15069829982275</v>
      </c>
      <c r="L33" s="63">
        <f>SR_HS2!H73</f>
        <v>79.87079707052449</v>
      </c>
      <c r="M33" s="36"/>
      <c r="N33" s="36"/>
      <c r="O33" s="43"/>
      <c r="P33" s="44"/>
      <c r="Q33" s="44"/>
      <c r="R33" s="44"/>
    </row>
    <row r="34" spans="1:18" s="27" customFormat="1" ht="12.75" customHeight="1">
      <c r="A34" s="64" t="str">
        <f>SR_HS2!A22</f>
        <v>10</v>
      </c>
      <c r="B34" s="137" t="str">
        <f>SR_HS2!B22</f>
        <v>  Obilniny</v>
      </c>
      <c r="C34" s="159">
        <f>SR_HS2!C22</f>
        <v>29.160627</v>
      </c>
      <c r="D34" s="168">
        <f>SR_HS2!D22</f>
        <v>31.260772</v>
      </c>
      <c r="E34" s="169">
        <f>SR_HS2!E22</f>
        <v>18.774589</v>
      </c>
      <c r="F34" s="111">
        <f t="shared" si="0"/>
        <v>0.3198159582348752</v>
      </c>
      <c r="G34" s="154">
        <f>SR_HS2!F22</f>
        <v>39.601793</v>
      </c>
      <c r="H34" s="116">
        <f t="shared" si="1"/>
        <v>0.6902456687583398</v>
      </c>
      <c r="I34" s="178">
        <f t="shared" si="2"/>
        <v>20.827204000000002</v>
      </c>
      <c r="J34" s="145">
        <f t="shared" si="3"/>
        <v>-10.386038000000003</v>
      </c>
      <c r="K34" s="122">
        <f>SR_HS2!G22</f>
        <v>64.38335156510865</v>
      </c>
      <c r="L34" s="67">
        <f>SR_HS2!H22</f>
        <v>126.68206978381724</v>
      </c>
      <c r="M34" s="36"/>
      <c r="N34" s="36"/>
      <c r="O34" s="43"/>
      <c r="P34" s="44"/>
      <c r="Q34" s="44"/>
      <c r="R34" s="44"/>
    </row>
    <row r="35" spans="1:18" s="27" customFormat="1" ht="12.75" customHeight="1">
      <c r="A35" s="49" t="str">
        <f>SR_HS2!A42</f>
        <v>30</v>
      </c>
      <c r="B35" s="59" t="str">
        <f>SR_HS2!B42</f>
        <v>  Farmaceutické výrobky</v>
      </c>
      <c r="C35" s="152">
        <f>SR_HS2!C42</f>
        <v>217.378632</v>
      </c>
      <c r="D35" s="162">
        <f>SR_HS2!D42</f>
        <v>41.714711</v>
      </c>
      <c r="E35" s="163">
        <f>SR_HS2!E42</f>
        <v>244.030337</v>
      </c>
      <c r="F35" s="107">
        <f t="shared" si="0"/>
        <v>4.156937660048618</v>
      </c>
      <c r="G35" s="153">
        <f>SR_HS2!F42</f>
        <v>36.655485</v>
      </c>
      <c r="H35" s="112">
        <f t="shared" si="1"/>
        <v>0.6388925308883436</v>
      </c>
      <c r="I35" s="177">
        <f t="shared" si="2"/>
        <v>-207.374852</v>
      </c>
      <c r="J35" s="146">
        <f t="shared" si="3"/>
        <v>26.651704999999993</v>
      </c>
      <c r="K35" s="118">
        <f>SR_HS2!G42</f>
        <v>112.26049899881603</v>
      </c>
      <c r="L35" s="52">
        <f>SR_HS2!H42</f>
        <v>87.87184214221213</v>
      </c>
      <c r="M35" s="36"/>
      <c r="N35" s="36"/>
      <c r="O35" s="43"/>
      <c r="P35" s="44"/>
      <c r="Q35" s="44"/>
      <c r="R35" s="44"/>
    </row>
    <row r="36" spans="1:18" s="27" customFormat="1" ht="12.75" customHeight="1">
      <c r="A36" s="49" t="str">
        <f>SR_HS2!A61</f>
        <v>49</v>
      </c>
      <c r="B36" s="59" t="str">
        <f>SR_HS2!B61</f>
        <v>  Knihy, noviny, obrazy a iné polygrafické výrobky; strojopisy a plány</v>
      </c>
      <c r="C36" s="152">
        <f>SR_HS2!C61</f>
        <v>15.681629</v>
      </c>
      <c r="D36" s="162">
        <f>SR_HS2!D61</f>
        <v>36.184553</v>
      </c>
      <c r="E36" s="163">
        <f>SR_HS2!E61</f>
        <v>19.248226</v>
      </c>
      <c r="F36" s="107">
        <f t="shared" si="0"/>
        <v>0.3278841333097326</v>
      </c>
      <c r="G36" s="153">
        <f>SR_HS2!F61</f>
        <v>29.466805</v>
      </c>
      <c r="H36" s="112">
        <f t="shared" si="1"/>
        <v>0.5135963041723033</v>
      </c>
      <c r="I36" s="177">
        <f t="shared" si="2"/>
        <v>10.218579000000002</v>
      </c>
      <c r="J36" s="146">
        <f t="shared" si="3"/>
        <v>3.566597</v>
      </c>
      <c r="K36" s="118">
        <f>SR_HS2!G61</f>
        <v>122.74379147727575</v>
      </c>
      <c r="L36" s="52">
        <f>SR_HS2!H61</f>
        <v>81.43476306035893</v>
      </c>
      <c r="M36" s="36"/>
      <c r="N36" s="36"/>
      <c r="O36" s="43"/>
      <c r="P36" s="44"/>
      <c r="Q36" s="44"/>
      <c r="R36" s="44"/>
    </row>
    <row r="37" spans="1:18" s="27" customFormat="1" ht="12.75" customHeight="1">
      <c r="A37" s="49" t="str">
        <f>SR_HS2!A16</f>
        <v>04</v>
      </c>
      <c r="B37" s="50" t="str">
        <f>SR_HS2!B16</f>
        <v>  Mlieko, vajcia, med, jedlé výrobky živočíšneho pôvodu</v>
      </c>
      <c r="C37" s="152">
        <f>SR_HS2!C16</f>
        <v>45.891539</v>
      </c>
      <c r="D37" s="162">
        <f>SR_HS2!D16</f>
        <v>55.975113</v>
      </c>
      <c r="E37" s="163">
        <f>SR_HS2!E16</f>
        <v>45.777316</v>
      </c>
      <c r="F37" s="107">
        <f t="shared" si="0"/>
        <v>0.7797942304867864</v>
      </c>
      <c r="G37" s="153">
        <f>SR_HS2!F16</f>
        <v>31.658031</v>
      </c>
      <c r="H37" s="112">
        <f t="shared" si="1"/>
        <v>0.5517886217719297</v>
      </c>
      <c r="I37" s="177">
        <f t="shared" si="2"/>
        <v>-14.119284999999998</v>
      </c>
      <c r="J37" s="146">
        <f t="shared" si="3"/>
        <v>-0.11422300000000263</v>
      </c>
      <c r="K37" s="118">
        <f>SR_HS2!G16</f>
        <v>99.75110226745718</v>
      </c>
      <c r="L37" s="52">
        <f>SR_HS2!H16</f>
        <v>56.55733289899746</v>
      </c>
      <c r="M37" s="36"/>
      <c r="N37" s="36"/>
      <c r="O37" s="43"/>
      <c r="P37" s="44"/>
      <c r="Q37" s="44"/>
      <c r="R37" s="44"/>
    </row>
    <row r="38" spans="1:18" s="27" customFormat="1" ht="12.75" customHeight="1">
      <c r="A38" s="49" t="str">
        <f>SR_HS2!A83</f>
        <v>71</v>
      </c>
      <c r="B38" s="59" t="str">
        <f>SR_HS2!B83</f>
        <v>  Perly, drahokamy, drahé kovy; bižutéria; mince</v>
      </c>
      <c r="C38" s="152">
        <f>SR_HS2!C83</f>
        <v>9.254167</v>
      </c>
      <c r="D38" s="171">
        <f>SR_HS2!D83</f>
        <v>23.841167</v>
      </c>
      <c r="E38" s="163">
        <f>SR_HS2!E83</f>
        <v>10.059694</v>
      </c>
      <c r="F38" s="107">
        <f t="shared" si="0"/>
        <v>0.17136197634790434</v>
      </c>
      <c r="G38" s="153">
        <f>SR_HS2!F83</f>
        <v>20.260029</v>
      </c>
      <c r="H38" s="112">
        <f t="shared" si="1"/>
        <v>0.35312535637384795</v>
      </c>
      <c r="I38" s="177">
        <f t="shared" si="2"/>
        <v>10.200334999999999</v>
      </c>
      <c r="J38" s="146">
        <f t="shared" si="3"/>
        <v>0.8055269999999997</v>
      </c>
      <c r="K38" s="118">
        <f>SR_HS2!G83</f>
        <v>108.70447874995124</v>
      </c>
      <c r="L38" s="52">
        <f>SR_HS2!H83</f>
        <v>84.979183275718</v>
      </c>
      <c r="M38" s="36"/>
      <c r="N38" s="36"/>
      <c r="O38" s="43"/>
      <c r="P38" s="44"/>
      <c r="Q38" s="44"/>
      <c r="R38" s="44"/>
    </row>
    <row r="39" spans="1:18" s="27" customFormat="1" ht="12.75" customHeight="1">
      <c r="A39" s="49" t="str">
        <f>SR_HS2!A66</f>
        <v>54</v>
      </c>
      <c r="B39" s="59" t="str">
        <f>SR_HS2!B66</f>
        <v>  Umelo vyrobené vlákna</v>
      </c>
      <c r="C39" s="152">
        <f>SR_HS2!C66</f>
        <v>22.79342</v>
      </c>
      <c r="D39" s="162">
        <f>SR_HS2!D66</f>
        <v>41.101412</v>
      </c>
      <c r="E39" s="163">
        <f>SR_HS2!E66</f>
        <v>14.560467</v>
      </c>
      <c r="F39" s="107">
        <f t="shared" si="0"/>
        <v>0.24803044721523748</v>
      </c>
      <c r="G39" s="153">
        <f>SR_HS2!F66</f>
        <v>24.322972</v>
      </c>
      <c r="H39" s="112">
        <f t="shared" si="1"/>
        <v>0.42394105929320863</v>
      </c>
      <c r="I39" s="177">
        <f t="shared" si="2"/>
        <v>9.762505</v>
      </c>
      <c r="J39" s="146">
        <f t="shared" si="3"/>
        <v>-8.232953000000002</v>
      </c>
      <c r="K39" s="118">
        <f>SR_HS2!G66</f>
        <v>63.88013295064978</v>
      </c>
      <c r="L39" s="52">
        <f>SR_HS2!H66</f>
        <v>59.1779474632161</v>
      </c>
      <c r="M39" s="36"/>
      <c r="N39" s="36"/>
      <c r="O39" s="43"/>
      <c r="P39" s="44"/>
      <c r="Q39" s="44"/>
      <c r="R39" s="44"/>
    </row>
    <row r="40" spans="1:18" s="27" customFormat="1" ht="12.75" customHeight="1">
      <c r="A40" s="49" t="str">
        <f>SR_HS2!A43</f>
        <v>31</v>
      </c>
      <c r="B40" s="59" t="str">
        <f>SR_HS2!B43</f>
        <v>  Hnojivá</v>
      </c>
      <c r="C40" s="152">
        <f>SR_HS2!C43</f>
        <v>22.835555</v>
      </c>
      <c r="D40" s="162">
        <f>SR_HS2!D43</f>
        <v>36.432079</v>
      </c>
      <c r="E40" s="163">
        <f>SR_HS2!E43</f>
        <v>11.681632</v>
      </c>
      <c r="F40" s="107">
        <f t="shared" si="0"/>
        <v>0.19899089838010206</v>
      </c>
      <c r="G40" s="153">
        <f>SR_HS2!F43</f>
        <v>21.885717</v>
      </c>
      <c r="H40" s="112">
        <f t="shared" si="1"/>
        <v>0.3814605406103902</v>
      </c>
      <c r="I40" s="177">
        <f t="shared" si="2"/>
        <v>10.204085</v>
      </c>
      <c r="J40" s="146">
        <f t="shared" si="3"/>
        <v>-11.153922999999999</v>
      </c>
      <c r="K40" s="118">
        <f>SR_HS2!G43</f>
        <v>51.155454728383</v>
      </c>
      <c r="L40" s="52">
        <f>SR_HS2!H43</f>
        <v>60.0726546514131</v>
      </c>
      <c r="M40" s="36"/>
      <c r="N40" s="36"/>
      <c r="O40" s="43"/>
      <c r="P40" s="44"/>
      <c r="Q40" s="44"/>
      <c r="R40" s="44"/>
    </row>
    <row r="41" spans="1:18" s="27" customFormat="1" ht="12.75" customHeight="1">
      <c r="A41" s="49" t="str">
        <f>SR_HS2!A106</f>
        <v>95</v>
      </c>
      <c r="B41" s="59" t="str">
        <f>SR_HS2!B106</f>
        <v>  Hračky, hry a športové potreby; ich časti, súčasti a príslušenstvo</v>
      </c>
      <c r="C41" s="152">
        <f>SR_HS2!C106</f>
        <v>70.246765</v>
      </c>
      <c r="D41" s="162">
        <f>SR_HS2!D106</f>
        <v>22.307814</v>
      </c>
      <c r="E41" s="163">
        <f>SR_HS2!E106</f>
        <v>39.495881</v>
      </c>
      <c r="F41" s="107">
        <f t="shared" si="0"/>
        <v>0.6727930517331485</v>
      </c>
      <c r="G41" s="153">
        <f>SR_HS2!F106</f>
        <v>25.697838</v>
      </c>
      <c r="H41" s="112">
        <f t="shared" si="1"/>
        <v>0.4479045021005356</v>
      </c>
      <c r="I41" s="177">
        <f t="shared" si="2"/>
        <v>-13.798042999999996</v>
      </c>
      <c r="J41" s="146">
        <f t="shared" si="3"/>
        <v>-30.750884</v>
      </c>
      <c r="K41" s="118">
        <f>SR_HS2!G106</f>
        <v>56.224483789395855</v>
      </c>
      <c r="L41" s="52">
        <f>SR_HS2!H106</f>
        <v>115.19657641040043</v>
      </c>
      <c r="M41" s="36"/>
      <c r="N41" s="36"/>
      <c r="O41" s="43"/>
      <c r="P41" s="44"/>
      <c r="Q41" s="44"/>
      <c r="R41" s="44"/>
    </row>
    <row r="42" spans="1:18" s="27" customFormat="1" ht="12.75" customHeight="1">
      <c r="A42" s="49" t="str">
        <f>SR_HS2!A37</f>
        <v>25</v>
      </c>
      <c r="B42" s="59" t="str">
        <f>SR_HS2!B37</f>
        <v>  Soľ; síra; zeminy a kamene; sadra; vápno a cement</v>
      </c>
      <c r="C42" s="152">
        <f>SR_HS2!C37</f>
        <v>17.047833</v>
      </c>
      <c r="D42" s="162">
        <f>SR_HS2!D37</f>
        <v>39.615995</v>
      </c>
      <c r="E42" s="163">
        <f>SR_HS2!E37</f>
        <v>14.541089</v>
      </c>
      <c r="F42" s="107">
        <f t="shared" si="0"/>
        <v>0.24770035244519087</v>
      </c>
      <c r="G42" s="153">
        <f>SR_HS2!F37</f>
        <v>24.184338</v>
      </c>
      <c r="H42" s="112">
        <f t="shared" si="1"/>
        <v>0.4215247162240288</v>
      </c>
      <c r="I42" s="177">
        <f t="shared" si="2"/>
        <v>9.643249</v>
      </c>
      <c r="J42" s="146">
        <f t="shared" si="3"/>
        <v>-2.506744000000001</v>
      </c>
      <c r="K42" s="118">
        <f>SR_HS2!G37</f>
        <v>85.29582029575253</v>
      </c>
      <c r="L42" s="52">
        <f>SR_HS2!H37</f>
        <v>61.04690289869029</v>
      </c>
      <c r="M42" s="36"/>
      <c r="N42" s="36"/>
      <c r="O42" s="43"/>
      <c r="P42" s="44"/>
      <c r="Q42" s="44"/>
      <c r="R42" s="44"/>
    </row>
    <row r="43" spans="1:18" s="27" customFormat="1" ht="12.75" customHeight="1">
      <c r="A43" s="60" t="str">
        <f>SR_HS2!A34</f>
        <v>22</v>
      </c>
      <c r="B43" s="61" t="str">
        <f>SR_HS2!B34</f>
        <v>  Nápoje, liehoviny a ocot</v>
      </c>
      <c r="C43" s="157">
        <f>SR_HS2!C34</f>
        <v>40.599402</v>
      </c>
      <c r="D43" s="170">
        <f>SR_HS2!D34</f>
        <v>23.336526</v>
      </c>
      <c r="E43" s="167">
        <f>SR_HS2!E34</f>
        <v>27.438729</v>
      </c>
      <c r="F43" s="110">
        <f t="shared" si="0"/>
        <v>0.4674053534744254</v>
      </c>
      <c r="G43" s="158">
        <f>SR_HS2!F34</f>
        <v>20.941334</v>
      </c>
      <c r="H43" s="115">
        <f t="shared" si="1"/>
        <v>0.36500026883938713</v>
      </c>
      <c r="I43" s="180">
        <f t="shared" si="2"/>
        <v>-6.497394999999997</v>
      </c>
      <c r="J43" s="147">
        <f t="shared" si="3"/>
        <v>-13.160673</v>
      </c>
      <c r="K43" s="132">
        <f>SR_HS2!G34</f>
        <v>67.58407180480145</v>
      </c>
      <c r="L43" s="63">
        <f>SR_HS2!H34</f>
        <v>89.73629579655515</v>
      </c>
      <c r="M43" s="36"/>
      <c r="N43" s="36"/>
      <c r="O43" s="43"/>
      <c r="P43" s="44"/>
      <c r="Q43" s="44"/>
      <c r="R43" s="44"/>
    </row>
    <row r="44" spans="1:18" s="27" customFormat="1" ht="12.75" customHeight="1">
      <c r="A44" s="45" t="str">
        <f>SR_HS2!A30</f>
        <v>18</v>
      </c>
      <c r="B44" s="69" t="str">
        <f>SR_HS2!B30</f>
        <v>  Kakao a kakaové prípravky</v>
      </c>
      <c r="C44" s="150">
        <f>SR_HS2!C30</f>
        <v>29.555632</v>
      </c>
      <c r="D44" s="160">
        <f>SR_HS2!D30</f>
        <v>29.043182</v>
      </c>
      <c r="E44" s="161">
        <f>SR_HS2!E30</f>
        <v>24.328107</v>
      </c>
      <c r="F44" s="109">
        <f t="shared" si="0"/>
        <v>0.41441742624808325</v>
      </c>
      <c r="G44" s="151">
        <f>SR_HS2!F30</f>
        <v>20.390748</v>
      </c>
      <c r="H44" s="114">
        <f t="shared" si="1"/>
        <v>0.35540374370783606</v>
      </c>
      <c r="I44" s="176">
        <f t="shared" si="2"/>
        <v>-3.9373590000000007</v>
      </c>
      <c r="J44" s="145">
        <f t="shared" si="3"/>
        <v>-5.227525</v>
      </c>
      <c r="K44" s="120">
        <f>SR_HS2!G30</f>
        <v>82.31293108535118</v>
      </c>
      <c r="L44" s="48">
        <f>SR_HS2!H30</f>
        <v>70.20838143699267</v>
      </c>
      <c r="M44" s="36"/>
      <c r="N44" s="36"/>
      <c r="O44" s="43"/>
      <c r="P44" s="44"/>
      <c r="Q44" s="44"/>
      <c r="R44" s="44"/>
    </row>
    <row r="45" spans="1:18" s="27" customFormat="1" ht="12.75" customHeight="1">
      <c r="A45" s="49" t="str">
        <f>SR_HS2!A40</f>
        <v>28</v>
      </c>
      <c r="B45" s="59" t="str">
        <f>SR_HS2!B40</f>
        <v>  Anorganické chemikálie</v>
      </c>
      <c r="C45" s="152">
        <f>SR_HS2!C40</f>
        <v>43.723514</v>
      </c>
      <c r="D45" s="162">
        <f>SR_HS2!D40</f>
        <v>17.512121</v>
      </c>
      <c r="E45" s="163">
        <f>SR_HS2!E40</f>
        <v>42.028806</v>
      </c>
      <c r="F45" s="107">
        <f t="shared" si="0"/>
        <v>0.7159401925846512</v>
      </c>
      <c r="G45" s="153">
        <f>SR_HS2!F40</f>
        <v>17.26147</v>
      </c>
      <c r="H45" s="112">
        <f t="shared" si="1"/>
        <v>0.30086150149570295</v>
      </c>
      <c r="I45" s="177">
        <f t="shared" si="2"/>
        <v>-24.767336000000004</v>
      </c>
      <c r="J45" s="146">
        <f t="shared" si="3"/>
        <v>-1.6947079999999985</v>
      </c>
      <c r="K45" s="118">
        <f>SR_HS2!G40</f>
        <v>96.12403522736072</v>
      </c>
      <c r="L45" s="52">
        <f>SR_HS2!H40</f>
        <v>98.56869993075081</v>
      </c>
      <c r="M45" s="36"/>
      <c r="N45" s="36"/>
      <c r="O45" s="43"/>
      <c r="P45" s="44"/>
      <c r="Q45" s="44"/>
      <c r="R45" s="44"/>
    </row>
    <row r="46" spans="1:18" s="27" customFormat="1" ht="12.75" customHeight="1">
      <c r="A46" s="49" t="str">
        <f>SR_HS2!A33</f>
        <v>21</v>
      </c>
      <c r="B46" s="59" t="str">
        <f>SR_HS2!B33</f>
        <v>  Rôzne jedlé prípravky</v>
      </c>
      <c r="C46" s="152">
        <f>SR_HS2!C33</f>
        <v>31.722395</v>
      </c>
      <c r="D46" s="162">
        <f>SR_HS2!D33</f>
        <v>16.730044</v>
      </c>
      <c r="E46" s="163">
        <f>SR_HS2!E33</f>
        <v>34.978288</v>
      </c>
      <c r="F46" s="107">
        <f aca="true" t="shared" si="4" ref="F46:F77">E46/$E$11*100</f>
        <v>0.5958380603770042</v>
      </c>
      <c r="G46" s="153">
        <f>SR_HS2!F33</f>
        <v>17.696926</v>
      </c>
      <c r="H46" s="112">
        <f aca="true" t="shared" si="5" ref="H46:H77">G46/$G$11*100</f>
        <v>0.3084513502163109</v>
      </c>
      <c r="I46" s="177">
        <f aca="true" t="shared" si="6" ref="I46:I77">G46-E46</f>
        <v>-17.281361999999998</v>
      </c>
      <c r="J46" s="146">
        <f aca="true" t="shared" si="7" ref="J46:J77">E46-C46</f>
        <v>3.2558930000000004</v>
      </c>
      <c r="K46" s="118">
        <f>SR_HS2!G33</f>
        <v>110.26370486843757</v>
      </c>
      <c r="L46" s="52">
        <f>SR_HS2!H33</f>
        <v>105.77931534429916</v>
      </c>
      <c r="M46" s="36"/>
      <c r="N46" s="36"/>
      <c r="O46" s="43"/>
      <c r="P46" s="44"/>
      <c r="Q46" s="44"/>
      <c r="R46" s="44"/>
    </row>
    <row r="47" spans="1:18" s="27" customFormat="1" ht="12.75" customHeight="1">
      <c r="A47" s="49" t="str">
        <f>SR_HS2!A86</f>
        <v>74</v>
      </c>
      <c r="B47" s="59" t="str">
        <f>SR_HS2!B86</f>
        <v>  Meď a predmety z medi</v>
      </c>
      <c r="C47" s="152">
        <f>SR_HS2!C86</f>
        <v>66.990284</v>
      </c>
      <c r="D47" s="162">
        <f>SR_HS2!D86</f>
        <v>72.66177</v>
      </c>
      <c r="E47" s="163">
        <f>SR_HS2!E86</f>
        <v>41.231135</v>
      </c>
      <c r="F47" s="107">
        <f t="shared" si="4"/>
        <v>0.7023522565067338</v>
      </c>
      <c r="G47" s="153">
        <f>SR_HS2!F86</f>
        <v>19.798551</v>
      </c>
      <c r="H47" s="112">
        <f t="shared" si="5"/>
        <v>0.3450819531186655</v>
      </c>
      <c r="I47" s="177">
        <f t="shared" si="6"/>
        <v>-21.432584000000002</v>
      </c>
      <c r="J47" s="146">
        <f t="shared" si="7"/>
        <v>-25.759149</v>
      </c>
      <c r="K47" s="118">
        <f>SR_HS2!G86</f>
        <v>61.54793283157301</v>
      </c>
      <c r="L47" s="52">
        <f>SR_HS2!H86</f>
        <v>27.247548470123974</v>
      </c>
      <c r="M47" s="36"/>
      <c r="N47" s="36"/>
      <c r="O47" s="43"/>
      <c r="P47" s="44"/>
      <c r="Q47" s="44"/>
      <c r="R47" s="44"/>
    </row>
    <row r="48" spans="1:18" s="27" customFormat="1" ht="12.75" customHeight="1">
      <c r="A48" s="49" t="str">
        <f>SR_HS2!A24</f>
        <v>12</v>
      </c>
      <c r="B48" s="50" t="str">
        <f>SR_HS2!B24</f>
        <v>  Olejnaté semená a plody; priemyselné a liečivé rastliny; slama</v>
      </c>
      <c r="C48" s="152">
        <f>SR_HS2!C24</f>
        <v>9.369663</v>
      </c>
      <c r="D48" s="171">
        <f>SR_HS2!D24</f>
        <v>22.877759</v>
      </c>
      <c r="E48" s="163">
        <f>SR_HS2!E24</f>
        <v>6.562656</v>
      </c>
      <c r="F48" s="107">
        <f t="shared" si="4"/>
        <v>0.11179164120215111</v>
      </c>
      <c r="G48" s="153">
        <f>SR_HS2!F24</f>
        <v>15.524356</v>
      </c>
      <c r="H48" s="112">
        <f t="shared" si="5"/>
        <v>0.27058420029776287</v>
      </c>
      <c r="I48" s="177">
        <f t="shared" si="6"/>
        <v>8.9617</v>
      </c>
      <c r="J48" s="146">
        <f t="shared" si="7"/>
        <v>-2.8070069999999996</v>
      </c>
      <c r="K48" s="118">
        <f>SR_HS2!G24</f>
        <v>70.0415372463236</v>
      </c>
      <c r="L48" s="52">
        <f>SR_HS2!H24</f>
        <v>67.85785268565859</v>
      </c>
      <c r="M48" s="36"/>
      <c r="N48" s="36"/>
      <c r="O48" s="43"/>
      <c r="P48" s="44"/>
      <c r="Q48" s="44"/>
      <c r="R48" s="44"/>
    </row>
    <row r="49" spans="1:18" s="27" customFormat="1" ht="12.75" customHeight="1">
      <c r="A49" s="49" t="str">
        <f>SR_HS2!A50</f>
        <v>38</v>
      </c>
      <c r="B49" s="59" t="str">
        <f>SR_HS2!B50</f>
        <v>  Rôzne chemické výrobky</v>
      </c>
      <c r="C49" s="152">
        <f>SR_HS2!C50</f>
        <v>83.861604</v>
      </c>
      <c r="D49" s="162">
        <f>SR_HS2!D50</f>
        <v>24.840968</v>
      </c>
      <c r="E49" s="163">
        <f>SR_HS2!E50</f>
        <v>65.095453</v>
      </c>
      <c r="F49" s="107">
        <f t="shared" si="4"/>
        <v>1.1088692635523625</v>
      </c>
      <c r="G49" s="153">
        <f>SR_HS2!F50</f>
        <v>18.174355</v>
      </c>
      <c r="H49" s="112">
        <f t="shared" si="5"/>
        <v>0.3167727739303742</v>
      </c>
      <c r="I49" s="177">
        <f t="shared" si="6"/>
        <v>-46.92109800000001</v>
      </c>
      <c r="J49" s="146">
        <f t="shared" si="7"/>
        <v>-18.766150999999994</v>
      </c>
      <c r="K49" s="118">
        <f>SR_HS2!G50</f>
        <v>77.62247547757374</v>
      </c>
      <c r="L49" s="52">
        <f>SR_HS2!H50</f>
        <v>73.1628292424031</v>
      </c>
      <c r="M49" s="36"/>
      <c r="N49" s="36"/>
      <c r="O49" s="43"/>
      <c r="P49" s="44"/>
      <c r="Q49" s="44"/>
      <c r="R49" s="44"/>
    </row>
    <row r="50" spans="1:18" s="27" customFormat="1" ht="12.75" customHeight="1">
      <c r="A50" s="49" t="str">
        <f>SR_HS2!A80</f>
        <v>68</v>
      </c>
      <c r="B50" s="59" t="str">
        <f>SR_HS2!B80</f>
        <v>  Predmety z kameňa, sadry, cementu, azbestu, sľudy</v>
      </c>
      <c r="C50" s="152">
        <f>SR_HS2!C80</f>
        <v>32.025554</v>
      </c>
      <c r="D50" s="162">
        <f>SR_HS2!D80</f>
        <v>18.523754</v>
      </c>
      <c r="E50" s="163">
        <f>SR_HS2!E80</f>
        <v>17.289445</v>
      </c>
      <c r="F50" s="107">
        <f t="shared" si="4"/>
        <v>0.2945172552125734</v>
      </c>
      <c r="G50" s="153">
        <f>SR_HS2!F80</f>
        <v>12.765579</v>
      </c>
      <c r="H50" s="112">
        <f t="shared" si="5"/>
        <v>0.22249966343550198</v>
      </c>
      <c r="I50" s="177">
        <f t="shared" si="6"/>
        <v>-4.523866</v>
      </c>
      <c r="J50" s="146">
        <f t="shared" si="7"/>
        <v>-14.736108999999999</v>
      </c>
      <c r="K50" s="118">
        <f>SR_HS2!G80</f>
        <v>53.98640410717017</v>
      </c>
      <c r="L50" s="52">
        <f>SR_HS2!H80</f>
        <v>68.91464332769696</v>
      </c>
      <c r="M50" s="36"/>
      <c r="N50" s="36"/>
      <c r="O50" s="43"/>
      <c r="P50" s="44"/>
      <c r="Q50" s="44"/>
      <c r="R50" s="44"/>
    </row>
    <row r="51" spans="1:18" s="27" customFormat="1" ht="12.75" customHeight="1">
      <c r="A51" s="49" t="str">
        <f>SR_HS2!A45</f>
        <v>33</v>
      </c>
      <c r="B51" s="59" t="str">
        <f>SR_HS2!B45</f>
        <v>  Silice a rezinoidy; voňavkárske, kozmetické a toaletné prípravky</v>
      </c>
      <c r="C51" s="152">
        <f>SR_HS2!C45</f>
        <v>34.49496</v>
      </c>
      <c r="D51" s="171">
        <f>SR_HS2!D45</f>
        <v>13.996658</v>
      </c>
      <c r="E51" s="163">
        <f>SR_HS2!E45</f>
        <v>29.713853</v>
      </c>
      <c r="F51" s="107">
        <f t="shared" si="4"/>
        <v>0.5061609801442376</v>
      </c>
      <c r="G51" s="153">
        <f>SR_HS2!F45</f>
        <v>13.181122</v>
      </c>
      <c r="H51" s="112">
        <f t="shared" si="5"/>
        <v>0.22974243539617675</v>
      </c>
      <c r="I51" s="177">
        <f t="shared" si="6"/>
        <v>-16.532731</v>
      </c>
      <c r="J51" s="146">
        <f t="shared" si="7"/>
        <v>-4.781106999999999</v>
      </c>
      <c r="K51" s="118">
        <f>SR_HS2!G45</f>
        <v>86.13969403066419</v>
      </c>
      <c r="L51" s="52">
        <f>SR_HS2!H45</f>
        <v>94.17335195301621</v>
      </c>
      <c r="M51" s="36"/>
      <c r="N51" s="36"/>
      <c r="O51" s="43"/>
      <c r="P51" s="44"/>
      <c r="Q51" s="44"/>
      <c r="R51" s="44"/>
    </row>
    <row r="52" spans="1:18" s="27" customFormat="1" ht="12.75" customHeight="1">
      <c r="A52" s="49" t="str">
        <f>SR_HS2!A67</f>
        <v>55</v>
      </c>
      <c r="B52" s="59" t="str">
        <f>SR_HS2!B67</f>
        <v>  Umelo vyrobené strižné vlákna</v>
      </c>
      <c r="C52" s="152">
        <f>SR_HS2!C67</f>
        <v>13.664054</v>
      </c>
      <c r="D52" s="162">
        <f>SR_HS2!D67</f>
        <v>12.375146</v>
      </c>
      <c r="E52" s="163">
        <f>SR_HS2!E67</f>
        <v>17.484463</v>
      </c>
      <c r="F52" s="107">
        <f t="shared" si="4"/>
        <v>0.29783929163867295</v>
      </c>
      <c r="G52" s="153">
        <f>SR_HS2!F67</f>
        <v>9.587577</v>
      </c>
      <c r="H52" s="112">
        <f t="shared" si="5"/>
        <v>0.16710817861547522</v>
      </c>
      <c r="I52" s="177">
        <f t="shared" si="6"/>
        <v>-7.896886000000002</v>
      </c>
      <c r="J52" s="146">
        <f t="shared" si="7"/>
        <v>3.8204090000000015</v>
      </c>
      <c r="K52" s="118">
        <f>SR_HS2!G67</f>
        <v>127.95955724413855</v>
      </c>
      <c r="L52" s="52">
        <f>SR_HS2!H67</f>
        <v>77.47445565490702</v>
      </c>
      <c r="M52" s="36"/>
      <c r="N52" s="36"/>
      <c r="O52" s="43"/>
      <c r="P52" s="44"/>
      <c r="Q52" s="44"/>
      <c r="R52" s="44"/>
    </row>
    <row r="53" spans="1:18" s="27" customFormat="1" ht="12.75" customHeight="1">
      <c r="A53" s="60" t="str">
        <f>SR_HS2!A107</f>
        <v>96</v>
      </c>
      <c r="B53" s="61" t="str">
        <f>SR_HS2!B107</f>
        <v>  Rôzne výrobky</v>
      </c>
      <c r="C53" s="157">
        <f>SR_HS2!C107</f>
        <v>17.117777</v>
      </c>
      <c r="D53" s="175">
        <f>SR_HS2!D107</f>
        <v>11.224256</v>
      </c>
      <c r="E53" s="167">
        <f>SR_HS2!E107</f>
        <v>15.226106</v>
      </c>
      <c r="F53" s="110">
        <f t="shared" si="4"/>
        <v>0.2593692826285456</v>
      </c>
      <c r="G53" s="158">
        <f>SR_HS2!F107</f>
        <v>11.572434</v>
      </c>
      <c r="H53" s="115">
        <f t="shared" si="5"/>
        <v>0.20170355532871323</v>
      </c>
      <c r="I53" s="180">
        <f t="shared" si="6"/>
        <v>-3.6536720000000003</v>
      </c>
      <c r="J53" s="147">
        <f t="shared" si="7"/>
        <v>-1.8916710000000005</v>
      </c>
      <c r="K53" s="121">
        <f>SR_HS2!G107</f>
        <v>88.94908491914575</v>
      </c>
      <c r="L53" s="63">
        <f>SR_HS2!H107</f>
        <v>103.10201406667845</v>
      </c>
      <c r="M53" s="36"/>
      <c r="N53" s="36"/>
      <c r="O53" s="43"/>
      <c r="P53" s="44"/>
      <c r="Q53" s="44"/>
      <c r="R53" s="44"/>
    </row>
    <row r="54" spans="1:18" s="27" customFormat="1" ht="12.75" customHeight="1">
      <c r="A54" s="64" t="str">
        <f>SR_HS2!A13</f>
        <v>01</v>
      </c>
      <c r="B54" s="189" t="str">
        <f>SR_HS2!B13</f>
        <v>  Živé zvieratá</v>
      </c>
      <c r="C54" s="159">
        <f>SR_HS2!C13</f>
        <v>7.230077</v>
      </c>
      <c r="D54" s="168">
        <f>SR_HS2!D13</f>
        <v>15.889747</v>
      </c>
      <c r="E54" s="169">
        <f>SR_HS2!E13</f>
        <v>7.099744</v>
      </c>
      <c r="F54" s="111">
        <f t="shared" si="4"/>
        <v>0.12094067308649505</v>
      </c>
      <c r="G54" s="154">
        <f>SR_HS2!F13</f>
        <v>11.688131</v>
      </c>
      <c r="H54" s="116">
        <f t="shared" si="5"/>
        <v>0.20372011435517787</v>
      </c>
      <c r="I54" s="178">
        <f t="shared" si="6"/>
        <v>4.588387</v>
      </c>
      <c r="J54" s="145">
        <f t="shared" si="7"/>
        <v>-0.13033299999999937</v>
      </c>
      <c r="K54" s="122">
        <f>SR_HS2!G13</f>
        <v>98.19734976543127</v>
      </c>
      <c r="L54" s="67">
        <f>SR_HS2!H13</f>
        <v>73.55769100665984</v>
      </c>
      <c r="M54" s="36"/>
      <c r="N54" s="36"/>
      <c r="O54" s="43"/>
      <c r="P54" s="44"/>
      <c r="Q54" s="44"/>
      <c r="R54" s="44"/>
    </row>
    <row r="55" spans="1:18" s="27" customFormat="1" ht="12.75" customHeight="1">
      <c r="A55" s="49" t="str">
        <f>SR_HS2!A31</f>
        <v>19</v>
      </c>
      <c r="B55" s="59" t="str">
        <f>SR_HS2!B31</f>
        <v>  Prípravky z obilia, múky, škrobu alebo z mlieka; cukrárske výrobky</v>
      </c>
      <c r="C55" s="152">
        <f>SR_HS2!C31</f>
        <v>30.306558</v>
      </c>
      <c r="D55" s="162">
        <f>SR_HS2!D31</f>
        <v>14.1739</v>
      </c>
      <c r="E55" s="163">
        <f>SR_HS2!E31</f>
        <v>32.298071</v>
      </c>
      <c r="F55" s="107">
        <f t="shared" si="4"/>
        <v>0.5501818722105201</v>
      </c>
      <c r="G55" s="153">
        <f>SR_HS2!F31</f>
        <v>11.635928</v>
      </c>
      <c r="H55" s="112">
        <f t="shared" si="5"/>
        <v>0.2028102339705652</v>
      </c>
      <c r="I55" s="177">
        <f t="shared" si="6"/>
        <v>-20.662143</v>
      </c>
      <c r="J55" s="146">
        <f t="shared" si="7"/>
        <v>1.9915130000000012</v>
      </c>
      <c r="K55" s="118">
        <f>SR_HS2!G31</f>
        <v>106.57122791707327</v>
      </c>
      <c r="L55" s="52">
        <f>SR_HS2!H31</f>
        <v>82.09404609881543</v>
      </c>
      <c r="M55" s="36"/>
      <c r="N55" s="36"/>
      <c r="O55" s="43"/>
      <c r="P55" s="44"/>
      <c r="Q55" s="44"/>
      <c r="R55" s="44"/>
    </row>
    <row r="56" spans="1:18" s="27" customFormat="1" ht="12.75" customHeight="1">
      <c r="A56" s="49" t="str">
        <f>SR_HS2!A53</f>
        <v>41</v>
      </c>
      <c r="B56" s="59" t="str">
        <f>SR_HS2!B53</f>
        <v>  Surové kože a kožky (iné ako kožušiny) a usne</v>
      </c>
      <c r="C56" s="152">
        <f>SR_HS2!C53</f>
        <v>37.917569</v>
      </c>
      <c r="D56" s="162">
        <f>SR_HS2!D53</f>
        <v>17.452721</v>
      </c>
      <c r="E56" s="163">
        <f>SR_HS2!E53</f>
        <v>19.038569</v>
      </c>
      <c r="F56" s="107">
        <f t="shared" si="4"/>
        <v>0.32431272866510097</v>
      </c>
      <c r="G56" s="153">
        <f>SR_HS2!F53</f>
        <v>8.486687</v>
      </c>
      <c r="H56" s="112">
        <f t="shared" si="5"/>
        <v>0.14792004351564858</v>
      </c>
      <c r="I56" s="177">
        <f t="shared" si="6"/>
        <v>-10.551881999999999</v>
      </c>
      <c r="J56" s="146">
        <f t="shared" si="7"/>
        <v>-18.879</v>
      </c>
      <c r="K56" s="118">
        <f>SR_HS2!G53</f>
        <v>50.21041565191059</v>
      </c>
      <c r="L56" s="52">
        <f>SR_HS2!H53</f>
        <v>48.626727030129</v>
      </c>
      <c r="M56" s="36"/>
      <c r="N56" s="36"/>
      <c r="O56" s="43"/>
      <c r="P56" s="44"/>
      <c r="Q56" s="44"/>
      <c r="R56" s="44"/>
    </row>
    <row r="57" spans="1:18" s="27" customFormat="1" ht="12.75" customHeight="1">
      <c r="A57" s="49" t="str">
        <f>SR_HS2!A93</f>
        <v>82</v>
      </c>
      <c r="B57" s="59" t="str">
        <f>SR_HS2!B93</f>
        <v>  Nástroje, náradie, nožiarsky tovar, lyžice a vidličky</v>
      </c>
      <c r="C57" s="152">
        <f>SR_HS2!C93</f>
        <v>36.799782</v>
      </c>
      <c r="D57" s="162">
        <f>SR_HS2!D93</f>
        <v>15.966979</v>
      </c>
      <c r="E57" s="163">
        <f>SR_HS2!E93</f>
        <v>30.194329</v>
      </c>
      <c r="F57" s="107">
        <f t="shared" si="4"/>
        <v>0.5143456542454315</v>
      </c>
      <c r="G57" s="153">
        <f>SR_HS2!F93</f>
        <v>9.856471</v>
      </c>
      <c r="H57" s="112">
        <f t="shared" si="5"/>
        <v>0.1717949088060781</v>
      </c>
      <c r="I57" s="177">
        <f t="shared" si="6"/>
        <v>-20.337857999999997</v>
      </c>
      <c r="J57" s="146">
        <f t="shared" si="7"/>
        <v>-6.605453000000001</v>
      </c>
      <c r="K57" s="118">
        <f>SR_HS2!G93</f>
        <v>82.05029312401905</v>
      </c>
      <c r="L57" s="52">
        <f>SR_HS2!H93</f>
        <v>61.730343604760805</v>
      </c>
      <c r="M57" s="36"/>
      <c r="N57" s="36"/>
      <c r="O57" s="43"/>
      <c r="P57" s="44"/>
      <c r="Q57" s="44"/>
      <c r="R57" s="44"/>
    </row>
    <row r="58" spans="1:18" s="27" customFormat="1" ht="12.75" customHeight="1">
      <c r="A58" s="49" t="str">
        <f>SR_HS2!A44</f>
        <v>32</v>
      </c>
      <c r="B58" s="59" t="str">
        <f>SR_HS2!B44</f>
        <v>  Farbiarske výťažky; taníny; farbivá, pigmenty; laky; tmely</v>
      </c>
      <c r="C58" s="152">
        <f>SR_HS2!C44</f>
        <v>46.944704</v>
      </c>
      <c r="D58" s="171">
        <f>SR_HS2!D44</f>
        <v>9.27131</v>
      </c>
      <c r="E58" s="163">
        <f>SR_HS2!E44</f>
        <v>36.451185</v>
      </c>
      <c r="F58" s="107">
        <f t="shared" si="4"/>
        <v>0.6209281417330473</v>
      </c>
      <c r="G58" s="153">
        <f>SR_HS2!F44</f>
        <v>9.925794</v>
      </c>
      <c r="H58" s="112">
        <f t="shared" si="5"/>
        <v>0.17300318491861003</v>
      </c>
      <c r="I58" s="177">
        <f t="shared" si="6"/>
        <v>-26.525391000000003</v>
      </c>
      <c r="J58" s="146">
        <f t="shared" si="7"/>
        <v>-10.493519</v>
      </c>
      <c r="K58" s="118">
        <f>SR_HS2!G44</f>
        <v>77.64706536439127</v>
      </c>
      <c r="L58" s="52">
        <f>SR_HS2!H44</f>
        <v>107.05923974066232</v>
      </c>
      <c r="M58" s="36"/>
      <c r="N58" s="36"/>
      <c r="O58" s="43"/>
      <c r="P58" s="44"/>
      <c r="Q58" s="44"/>
      <c r="R58" s="44"/>
    </row>
    <row r="59" spans="1:18" s="27" customFormat="1" ht="12.75" customHeight="1">
      <c r="A59" s="49" t="str">
        <f>SR_HS2!A20</f>
        <v>08</v>
      </c>
      <c r="B59" s="50" t="str">
        <f>SR_HS2!B20</f>
        <v>  Jedlé ovocie a orechy; šupy citrusových plodov a melónov</v>
      </c>
      <c r="C59" s="152">
        <f>SR_HS2!C20</f>
        <v>40.680821</v>
      </c>
      <c r="D59" s="162">
        <f>SR_HS2!D20</f>
        <v>12.370617</v>
      </c>
      <c r="E59" s="163">
        <f>SR_HS2!E20</f>
        <v>32.165648</v>
      </c>
      <c r="F59" s="107">
        <f t="shared" si="4"/>
        <v>0.5479261110517891</v>
      </c>
      <c r="G59" s="153">
        <f>SR_HS2!F20</f>
        <v>11.081809</v>
      </c>
      <c r="H59" s="112">
        <f t="shared" si="5"/>
        <v>0.19315212986081687</v>
      </c>
      <c r="I59" s="177">
        <f t="shared" si="6"/>
        <v>-21.083838999999998</v>
      </c>
      <c r="J59" s="146">
        <f t="shared" si="7"/>
        <v>-8.515173000000004</v>
      </c>
      <c r="K59" s="118">
        <f>SR_HS2!G20</f>
        <v>79.06833542027088</v>
      </c>
      <c r="L59" s="52">
        <f>SR_HS2!H20</f>
        <v>89.58169992652752</v>
      </c>
      <c r="M59" s="36"/>
      <c r="N59" s="36"/>
      <c r="O59" s="43"/>
      <c r="P59" s="44"/>
      <c r="Q59" s="44"/>
      <c r="R59" s="44"/>
    </row>
    <row r="60" spans="1:18" s="27" customFormat="1" ht="12.75" customHeight="1">
      <c r="A60" s="49" t="str">
        <f>SR_HS2!A46</f>
        <v>34</v>
      </c>
      <c r="B60" s="59" t="str">
        <f>SR_HS2!B46</f>
        <v>  Mydlo, pracie, čistiace prípravky, vosky, sviečky; modelovacie pasty</v>
      </c>
      <c r="C60" s="152">
        <f>SR_HS2!C46</f>
        <v>32.296157</v>
      </c>
      <c r="D60" s="162">
        <f>SR_HS2!D46</f>
        <v>13.997899</v>
      </c>
      <c r="E60" s="163">
        <f>SR_HS2!E46</f>
        <v>28.471674</v>
      </c>
      <c r="F60" s="107">
        <f t="shared" si="4"/>
        <v>0.48500106728626563</v>
      </c>
      <c r="G60" s="153">
        <f>SR_HS2!F46</f>
        <v>9.070614</v>
      </c>
      <c r="H60" s="112">
        <f t="shared" si="5"/>
        <v>0.15809769084139094</v>
      </c>
      <c r="I60" s="177">
        <f t="shared" si="6"/>
        <v>-19.40106</v>
      </c>
      <c r="J60" s="146">
        <f t="shared" si="7"/>
        <v>-3.8244830000000007</v>
      </c>
      <c r="K60" s="118">
        <f>SR_HS2!G46</f>
        <v>88.15808642495762</v>
      </c>
      <c r="L60" s="52">
        <f>SR_HS2!H46</f>
        <v>64.79982460224925</v>
      </c>
      <c r="M60" s="36"/>
      <c r="N60" s="36"/>
      <c r="O60" s="43"/>
      <c r="P60" s="44"/>
      <c r="Q60" s="44"/>
      <c r="R60" s="44"/>
    </row>
    <row r="61" spans="1:18" s="27" customFormat="1" ht="12.75" customHeight="1">
      <c r="A61" s="49" t="str">
        <f>SR_HS2!A75</f>
        <v>63</v>
      </c>
      <c r="B61" s="59" t="str">
        <f>SR_HS2!B75</f>
        <v>  Celkom dohotovené textilné výrobky; súpravy; obnosené odevy</v>
      </c>
      <c r="C61" s="152">
        <f>SR_HS2!C75</f>
        <v>14.231669</v>
      </c>
      <c r="D61" s="162">
        <f>SR_HS2!D75</f>
        <v>13.879331</v>
      </c>
      <c r="E61" s="163">
        <f>SR_HS2!E75</f>
        <v>19.566104</v>
      </c>
      <c r="F61" s="107">
        <f t="shared" si="4"/>
        <v>0.3332990298580291</v>
      </c>
      <c r="G61" s="153">
        <f>SR_HS2!F75</f>
        <v>9.057313</v>
      </c>
      <c r="H61" s="112">
        <f t="shared" si="5"/>
        <v>0.15786585897357236</v>
      </c>
      <c r="I61" s="177">
        <f t="shared" si="6"/>
        <v>-10.508790999999999</v>
      </c>
      <c r="J61" s="146">
        <f t="shared" si="7"/>
        <v>5.334434999999999</v>
      </c>
      <c r="K61" s="118">
        <f>SR_HS2!G75</f>
        <v>137.48284898981277</v>
      </c>
      <c r="L61" s="52">
        <f>SR_HS2!H75</f>
        <v>65.25756176576523</v>
      </c>
      <c r="M61" s="36"/>
      <c r="N61" s="36"/>
      <c r="O61" s="43"/>
      <c r="P61" s="44"/>
      <c r="Q61" s="44"/>
      <c r="R61" s="44"/>
    </row>
    <row r="62" spans="1:18" s="27" customFormat="1" ht="12.75" customHeight="1">
      <c r="A62" s="49" t="str">
        <f>SR_HS2!A72</f>
        <v>60</v>
      </c>
      <c r="B62" s="59" t="str">
        <f>SR_HS2!B72</f>
        <v>  Pletené alebo háčkované textílie</v>
      </c>
      <c r="C62" s="152">
        <f>SR_HS2!C72</f>
        <v>8.040841</v>
      </c>
      <c r="D62" s="171">
        <f>SR_HS2!D72</f>
        <v>6.308079</v>
      </c>
      <c r="E62" s="163">
        <f>SR_HS2!E72</f>
        <v>7.007416</v>
      </c>
      <c r="F62" s="107">
        <f t="shared" si="4"/>
        <v>0.11936791067918431</v>
      </c>
      <c r="G62" s="153">
        <f>SR_HS2!F72</f>
        <v>7.825992</v>
      </c>
      <c r="H62" s="112">
        <f t="shared" si="5"/>
        <v>0.1364043562809749</v>
      </c>
      <c r="I62" s="177">
        <f t="shared" si="6"/>
        <v>0.8185760000000002</v>
      </c>
      <c r="J62" s="146">
        <f t="shared" si="7"/>
        <v>-1.0334250000000003</v>
      </c>
      <c r="K62" s="118">
        <f>SR_HS2!G72</f>
        <v>87.14779958962004</v>
      </c>
      <c r="L62" s="52">
        <f>SR_HS2!H72</f>
        <v>124.06299921101179</v>
      </c>
      <c r="M62" s="36"/>
      <c r="N62" s="36"/>
      <c r="O62" s="43"/>
      <c r="P62" s="44"/>
      <c r="Q62" s="44"/>
      <c r="R62" s="44"/>
    </row>
    <row r="63" spans="1:18" s="27" customFormat="1" ht="12.75" customHeight="1">
      <c r="A63" s="53" t="str">
        <f>SR_HS2!A59</f>
        <v>47</v>
      </c>
      <c r="B63" s="68" t="str">
        <f>SR_HS2!B59</f>
        <v>  Vláknina z dreva alebo iných celulózových vláknin; zberový papier</v>
      </c>
      <c r="C63" s="155">
        <f>SR_HS2!C59</f>
        <v>13.996879</v>
      </c>
      <c r="D63" s="164">
        <f>SR_HS2!D59</f>
        <v>15.950983</v>
      </c>
      <c r="E63" s="165">
        <f>SR_HS2!E59</f>
        <v>9.983202</v>
      </c>
      <c r="F63" s="108">
        <f t="shared" si="4"/>
        <v>0.17005897246977406</v>
      </c>
      <c r="G63" s="156">
        <f>SR_HS2!F59</f>
        <v>8.323539</v>
      </c>
      <c r="H63" s="113">
        <f t="shared" si="5"/>
        <v>0.1450764298346573</v>
      </c>
      <c r="I63" s="179">
        <f t="shared" si="6"/>
        <v>-1.659663</v>
      </c>
      <c r="J63" s="147">
        <f t="shared" si="7"/>
        <v>-4.0136769999999995</v>
      </c>
      <c r="K63" s="119">
        <f>SR_HS2!G59</f>
        <v>71.32448598005313</v>
      </c>
      <c r="L63" s="56">
        <f>SR_HS2!H59</f>
        <v>52.181981511735046</v>
      </c>
      <c r="M63" s="70"/>
      <c r="N63" s="70"/>
      <c r="O63" s="43"/>
      <c r="P63" s="44"/>
      <c r="Q63" s="44"/>
      <c r="R63" s="44"/>
    </row>
    <row r="64" spans="1:18" s="27" customFormat="1" ht="12.75" customHeight="1">
      <c r="A64" s="45" t="str">
        <f>SR_HS2!A14</f>
        <v>02</v>
      </c>
      <c r="B64" s="57" t="str">
        <f>SR_HS2!B14</f>
        <v>  Mäso a jedlé droby</v>
      </c>
      <c r="C64" s="150">
        <f>SR_HS2!C14</f>
        <v>42.023338</v>
      </c>
      <c r="D64" s="160">
        <f>SR_HS2!D14</f>
        <v>14.876699</v>
      </c>
      <c r="E64" s="161">
        <f>SR_HS2!E14</f>
        <v>44.722545</v>
      </c>
      <c r="F64" s="109">
        <f t="shared" si="4"/>
        <v>0.7618267214199643</v>
      </c>
      <c r="G64" s="151">
        <f>SR_HS2!F14</f>
        <v>8.201857</v>
      </c>
      <c r="H64" s="114">
        <f t="shared" si="5"/>
        <v>0.14295555431101997</v>
      </c>
      <c r="I64" s="176">
        <f t="shared" si="6"/>
        <v>-36.52068799999999</v>
      </c>
      <c r="J64" s="145">
        <f t="shared" si="7"/>
        <v>2.699206999999994</v>
      </c>
      <c r="K64" s="120">
        <f>SR_HS2!G14</f>
        <v>106.42311422286348</v>
      </c>
      <c r="L64" s="48">
        <f>SR_HS2!H14</f>
        <v>55.13223733302664</v>
      </c>
      <c r="M64" s="70"/>
      <c r="N64" s="70"/>
      <c r="O64" s="43"/>
      <c r="P64" s="44"/>
      <c r="Q64" s="44"/>
      <c r="R64" s="44"/>
    </row>
    <row r="65" spans="1:18" s="27" customFormat="1" ht="12.75" customHeight="1">
      <c r="A65" s="49">
        <f>SR_HS2!A110</f>
        <v>99</v>
      </c>
      <c r="B65" s="59" t="str">
        <f>SR_HS2!B110</f>
        <v>  Nešpecifikované tovary z dôvodu zjednodušenia</v>
      </c>
      <c r="C65" s="152">
        <f>SR_HS2!C110</f>
        <v>11.983458</v>
      </c>
      <c r="D65" s="171">
        <f>SR_HS2!D110</f>
        <v>4.575508</v>
      </c>
      <c r="E65" s="163">
        <f>SR_HS2!E110</f>
        <v>13.561026</v>
      </c>
      <c r="F65" s="107">
        <f t="shared" si="4"/>
        <v>0.23100545768741232</v>
      </c>
      <c r="G65" s="153">
        <f>SR_HS2!F110</f>
        <v>6.09878</v>
      </c>
      <c r="H65" s="112">
        <f t="shared" si="5"/>
        <v>0.10629964354669465</v>
      </c>
      <c r="I65" s="177">
        <f t="shared" si="6"/>
        <v>-7.462246</v>
      </c>
      <c r="J65" s="146">
        <f t="shared" si="7"/>
        <v>1.5775679999999994</v>
      </c>
      <c r="K65" s="118">
        <f>SR_HS2!G110</f>
        <v>113.16454732849233</v>
      </c>
      <c r="L65" s="52">
        <f>SR_HS2!H110</f>
        <v>133.2918661709257</v>
      </c>
      <c r="M65" s="70"/>
      <c r="N65" s="70"/>
      <c r="O65" s="43"/>
      <c r="P65" s="44"/>
      <c r="Q65" s="44"/>
      <c r="R65" s="44"/>
    </row>
    <row r="66" spans="1:18" s="27" customFormat="1" ht="12.75" customHeight="1">
      <c r="A66" s="49" t="str">
        <f>SR_HS2!A27</f>
        <v>15</v>
      </c>
      <c r="B66" s="59" t="str">
        <f>SR_HS2!B27</f>
        <v>  Živočíšne a rastlinné tuky a oleje; upravené jedlé tuky; vosky</v>
      </c>
      <c r="C66" s="152">
        <f>SR_HS2!C27</f>
        <v>28.369027</v>
      </c>
      <c r="D66" s="162">
        <f>SR_HS2!D27</f>
        <v>9.265715</v>
      </c>
      <c r="E66" s="163">
        <f>SR_HS2!E27</f>
        <v>24.378301</v>
      </c>
      <c r="F66" s="107">
        <f t="shared" si="4"/>
        <v>0.415272456534373</v>
      </c>
      <c r="G66" s="153">
        <f>SR_HS2!F27</f>
        <v>8.434788</v>
      </c>
      <c r="H66" s="112">
        <f t="shared" si="5"/>
        <v>0.14701546174676533</v>
      </c>
      <c r="I66" s="177">
        <f t="shared" si="6"/>
        <v>-15.943513000000001</v>
      </c>
      <c r="J66" s="146">
        <f t="shared" si="7"/>
        <v>-3.9907259999999987</v>
      </c>
      <c r="K66" s="118">
        <f>SR_HS2!G27</f>
        <v>85.93280622560654</v>
      </c>
      <c r="L66" s="52">
        <f>SR_HS2!H27</f>
        <v>91.032240900999</v>
      </c>
      <c r="M66" s="36"/>
      <c r="N66" s="36"/>
      <c r="O66" s="43"/>
      <c r="P66" s="44"/>
      <c r="Q66" s="44"/>
      <c r="R66" s="44"/>
    </row>
    <row r="67" spans="1:18" s="27" customFormat="1" ht="12.75" customHeight="1">
      <c r="A67" s="49" t="str">
        <f>SR_HS2!A81</f>
        <v>69</v>
      </c>
      <c r="B67" s="59" t="str">
        <f>SR_HS2!B81</f>
        <v>  Keramické výrobky</v>
      </c>
      <c r="C67" s="152">
        <f>SR_HS2!C81</f>
        <v>24.65816</v>
      </c>
      <c r="D67" s="162">
        <f>SR_HS2!D81</f>
        <v>11.892543</v>
      </c>
      <c r="E67" s="163">
        <f>SR_HS2!E81</f>
        <v>20.737663</v>
      </c>
      <c r="F67" s="107">
        <f t="shared" si="4"/>
        <v>0.35325596549127747</v>
      </c>
      <c r="G67" s="153">
        <f>SR_HS2!F81</f>
        <v>6.43989</v>
      </c>
      <c r="H67" s="112">
        <f t="shared" si="5"/>
        <v>0.11224507384754384</v>
      </c>
      <c r="I67" s="177">
        <f t="shared" si="6"/>
        <v>-14.297773000000001</v>
      </c>
      <c r="J67" s="146">
        <f t="shared" si="7"/>
        <v>-3.9204969999999975</v>
      </c>
      <c r="K67" s="118">
        <f>SR_HS2!G81</f>
        <v>84.10061010229475</v>
      </c>
      <c r="L67" s="52">
        <f>SR_HS2!H81</f>
        <v>54.15065558308261</v>
      </c>
      <c r="M67" s="36"/>
      <c r="N67" s="36"/>
      <c r="O67" s="43"/>
      <c r="P67" s="44"/>
      <c r="Q67" s="44"/>
      <c r="R67" s="44"/>
    </row>
    <row r="68" spans="1:18" s="27" customFormat="1" ht="12.75" customHeight="1">
      <c r="A68" s="49" t="str">
        <f>SR_HS2!A19</f>
        <v>07</v>
      </c>
      <c r="B68" s="50" t="str">
        <f>SR_HS2!B19</f>
        <v>  Zelenina, jedlé rastliny, korene a hľuzy</v>
      </c>
      <c r="C68" s="152">
        <f>SR_HS2!C19</f>
        <v>29.194256</v>
      </c>
      <c r="D68" s="171">
        <f>SR_HS2!D19</f>
        <v>7.433331</v>
      </c>
      <c r="E68" s="163">
        <f>SR_HS2!E19</f>
        <v>24.992453</v>
      </c>
      <c r="F68" s="107">
        <f t="shared" si="4"/>
        <v>0.42573423603760824</v>
      </c>
      <c r="G68" s="153">
        <f>SR_HS2!F19</f>
        <v>6.757959</v>
      </c>
      <c r="H68" s="112">
        <f t="shared" si="5"/>
        <v>0.11778890742134936</v>
      </c>
      <c r="I68" s="177">
        <f t="shared" si="6"/>
        <v>-18.234494</v>
      </c>
      <c r="J68" s="146">
        <f t="shared" si="7"/>
        <v>-4.201802999999998</v>
      </c>
      <c r="K68" s="118">
        <f>SR_HS2!G19</f>
        <v>85.6074325031609</v>
      </c>
      <c r="L68" s="52">
        <f>SR_HS2!H19</f>
        <v>90.91427517488458</v>
      </c>
      <c r="M68" s="36"/>
      <c r="N68" s="36"/>
      <c r="O68" s="43"/>
      <c r="P68" s="44"/>
      <c r="Q68" s="44"/>
      <c r="R68" s="44"/>
    </row>
    <row r="69" spans="1:18" s="27" customFormat="1" ht="12.75" customHeight="1">
      <c r="A69" s="49" t="str">
        <f>SR_HS2!A23</f>
        <v>11</v>
      </c>
      <c r="B69" s="50" t="str">
        <f>SR_HS2!B23</f>
        <v>  Mlynské výrobky; slad; škroby; inulín; pšeničný lepok</v>
      </c>
      <c r="C69" s="152">
        <f>SR_HS2!C23</f>
        <v>3.005847</v>
      </c>
      <c r="D69" s="162">
        <f>SR_HS2!D23</f>
        <v>26.042853</v>
      </c>
      <c r="E69" s="163">
        <f>SR_HS2!E23</f>
        <v>3.132762</v>
      </c>
      <c r="F69" s="107">
        <f t="shared" si="4"/>
        <v>0.05336507131803547</v>
      </c>
      <c r="G69" s="153">
        <f>SR_HS2!F23</f>
        <v>10.387843</v>
      </c>
      <c r="H69" s="112">
        <f t="shared" si="5"/>
        <v>0.1810565405079421</v>
      </c>
      <c r="I69" s="177">
        <f t="shared" si="6"/>
        <v>7.255081000000001</v>
      </c>
      <c r="J69" s="146">
        <f t="shared" si="7"/>
        <v>0.1269149999999999</v>
      </c>
      <c r="K69" s="118">
        <f>SR_HS2!G23</f>
        <v>104.22227079422206</v>
      </c>
      <c r="L69" s="52">
        <f>SR_HS2!H23</f>
        <v>39.887500036958315</v>
      </c>
      <c r="M69" s="36"/>
      <c r="N69" s="36"/>
      <c r="O69" s="43"/>
      <c r="P69" s="44"/>
      <c r="Q69" s="44"/>
      <c r="R69" s="44"/>
    </row>
    <row r="70" spans="1:18" s="27" customFormat="1" ht="12.75" customHeight="1">
      <c r="A70" s="49" t="str">
        <f>SR_HS2!A29</f>
        <v>17</v>
      </c>
      <c r="B70" s="59" t="str">
        <f>SR_HS2!B29</f>
        <v>  Cukor a cukrovinky</v>
      </c>
      <c r="C70" s="152">
        <f>SR_HS2!C29</f>
        <v>11.362169</v>
      </c>
      <c r="D70" s="162">
        <f>SR_HS2!D29</f>
        <v>25.20881</v>
      </c>
      <c r="E70" s="163">
        <f>SR_HS2!E29</f>
        <v>21.583116</v>
      </c>
      <c r="F70" s="107">
        <f t="shared" si="4"/>
        <v>0.3676578446129749</v>
      </c>
      <c r="G70" s="153">
        <f>SR_HS2!F29</f>
        <v>7.3677</v>
      </c>
      <c r="H70" s="112">
        <f t="shared" si="5"/>
        <v>0.12841648391300917</v>
      </c>
      <c r="I70" s="177">
        <f t="shared" si="6"/>
        <v>-14.215416000000001</v>
      </c>
      <c r="J70" s="146">
        <f t="shared" si="7"/>
        <v>10.220947</v>
      </c>
      <c r="K70" s="118">
        <f>SR_HS2!G29</f>
        <v>189.95594943183823</v>
      </c>
      <c r="L70" s="52">
        <f>SR_HS2!H29</f>
        <v>29.22668701933967</v>
      </c>
      <c r="M70" s="36"/>
      <c r="N70" s="36"/>
      <c r="O70" s="43"/>
      <c r="P70" s="44"/>
      <c r="Q70" s="44"/>
      <c r="R70" s="44"/>
    </row>
    <row r="71" spans="1:18" s="27" customFormat="1" ht="12.75" customHeight="1">
      <c r="A71" s="49" t="str">
        <f>SR_HS2!A32</f>
        <v>20</v>
      </c>
      <c r="B71" s="59" t="str">
        <f>SR_HS2!B32</f>
        <v>  Prípravky zo zeleniny, ovocia, orechov alebo z iných častí rastlín</v>
      </c>
      <c r="C71" s="152">
        <f>SR_HS2!C32</f>
        <v>20.009848</v>
      </c>
      <c r="D71" s="171">
        <f>SR_HS2!D32</f>
        <v>6.440731</v>
      </c>
      <c r="E71" s="163">
        <f>SR_HS2!E32</f>
        <v>18.46587</v>
      </c>
      <c r="F71" s="107">
        <f t="shared" si="4"/>
        <v>0.31455708078033745</v>
      </c>
      <c r="G71" s="153">
        <f>SR_HS2!F32</f>
        <v>5.674669</v>
      </c>
      <c r="H71" s="112">
        <f t="shared" si="5"/>
        <v>0.09890753428480419</v>
      </c>
      <c r="I71" s="177">
        <f t="shared" si="6"/>
        <v>-12.791201</v>
      </c>
      <c r="J71" s="146">
        <f t="shared" si="7"/>
        <v>-1.5439780000000027</v>
      </c>
      <c r="K71" s="118">
        <f>SR_HS2!G32</f>
        <v>92.28390940300994</v>
      </c>
      <c r="L71" s="52">
        <f>SR_HS2!H32</f>
        <v>88.10597741157021</v>
      </c>
      <c r="M71" s="36"/>
      <c r="N71" s="36"/>
      <c r="O71" s="43"/>
      <c r="P71" s="44"/>
      <c r="Q71" s="44"/>
      <c r="R71" s="44"/>
    </row>
    <row r="72" spans="1:18" s="27" customFormat="1" ht="12.75" customHeight="1">
      <c r="A72" s="49" t="str">
        <f>SR_HS2!A21</f>
        <v>09</v>
      </c>
      <c r="B72" s="50" t="str">
        <f>SR_HS2!B21</f>
        <v>  Káva, čaj, maté a koreniny</v>
      </c>
      <c r="C72" s="152">
        <f>SR_HS2!C21</f>
        <v>17.452433</v>
      </c>
      <c r="D72" s="171">
        <f>SR_HS2!D21</f>
        <v>8.051021</v>
      </c>
      <c r="E72" s="163">
        <f>SR_HS2!E21</f>
        <v>16.185827</v>
      </c>
      <c r="F72" s="107">
        <f t="shared" si="4"/>
        <v>0.275717661346883</v>
      </c>
      <c r="G72" s="153">
        <f>SR_HS2!F21</f>
        <v>6.337047</v>
      </c>
      <c r="H72" s="112">
        <f t="shared" si="5"/>
        <v>0.11045255563221672</v>
      </c>
      <c r="I72" s="177">
        <f t="shared" si="6"/>
        <v>-9.84878</v>
      </c>
      <c r="J72" s="146">
        <f t="shared" si="7"/>
        <v>-1.2666059999999995</v>
      </c>
      <c r="K72" s="118">
        <f>SR_HS2!G21</f>
        <v>92.74252478150181</v>
      </c>
      <c r="L72" s="52">
        <f>SR_HS2!H21</f>
        <v>78.71109763593958</v>
      </c>
      <c r="M72" s="36"/>
      <c r="N72" s="36"/>
      <c r="O72" s="43"/>
      <c r="P72" s="44"/>
      <c r="Q72" s="44"/>
      <c r="R72" s="44"/>
    </row>
    <row r="73" spans="1:18" s="27" customFormat="1" ht="12.75" customHeight="1">
      <c r="A73" s="60" t="str">
        <f>SR_HS2!A68</f>
        <v>56</v>
      </c>
      <c r="B73" s="61" t="str">
        <f>SR_HS2!B68</f>
        <v>  Vata, plsť a netkané textílie; špeciálne priadze; motúzy, šnúry, laná</v>
      </c>
      <c r="C73" s="157">
        <f>SR_HS2!C68</f>
        <v>18.254136</v>
      </c>
      <c r="D73" s="175">
        <f>SR_HS2!D68</f>
        <v>8.963481</v>
      </c>
      <c r="E73" s="167">
        <f>SR_HS2!E68</f>
        <v>12.910608</v>
      </c>
      <c r="F73" s="110">
        <f t="shared" si="4"/>
        <v>0.21992590457851546</v>
      </c>
      <c r="G73" s="158">
        <f>SR_HS2!F68</f>
        <v>6.362685</v>
      </c>
      <c r="H73" s="115">
        <f t="shared" si="5"/>
        <v>0.11089941717850141</v>
      </c>
      <c r="I73" s="180">
        <f t="shared" si="6"/>
        <v>-6.547923</v>
      </c>
      <c r="J73" s="147">
        <f t="shared" si="7"/>
        <v>-5.343527999999999</v>
      </c>
      <c r="K73" s="121">
        <f>SR_HS2!G68</f>
        <v>70.72702865805317</v>
      </c>
      <c r="L73" s="63">
        <f>SR_HS2!H68</f>
        <v>70.98453156759076</v>
      </c>
      <c r="M73" s="36"/>
      <c r="N73" s="36"/>
      <c r="O73" s="43"/>
      <c r="P73" s="44"/>
      <c r="Q73" s="44"/>
      <c r="R73" s="44"/>
    </row>
    <row r="74" spans="1:18" s="27" customFormat="1" ht="12.75" customHeight="1">
      <c r="A74" s="64" t="str">
        <f>SR_HS2!A35</f>
        <v>23</v>
      </c>
      <c r="B74" s="65" t="str">
        <f>SR_HS2!B35</f>
        <v>  Zvyšky a odpady v potravinárskom priemysle; pripravené krmivo</v>
      </c>
      <c r="C74" s="159">
        <f>SR_HS2!C35</f>
        <v>24.760237</v>
      </c>
      <c r="D74" s="172">
        <f>SR_HS2!D35</f>
        <v>12.378921</v>
      </c>
      <c r="E74" s="169">
        <f>SR_HS2!E35</f>
        <v>16.943412</v>
      </c>
      <c r="F74" s="111">
        <f t="shared" si="4"/>
        <v>0.2886227519839866</v>
      </c>
      <c r="G74" s="154">
        <f>SR_HS2!F35</f>
        <v>6.969864</v>
      </c>
      <c r="H74" s="116">
        <f t="shared" si="5"/>
        <v>0.12148233888891538</v>
      </c>
      <c r="I74" s="178">
        <f t="shared" si="6"/>
        <v>-9.973547999999997</v>
      </c>
      <c r="J74" s="145">
        <f t="shared" si="7"/>
        <v>-7.8168250000000015</v>
      </c>
      <c r="K74" s="122">
        <f>SR_HS2!G35</f>
        <v>68.42992657945882</v>
      </c>
      <c r="L74" s="67">
        <f>SR_HS2!H35</f>
        <v>56.30429340327804</v>
      </c>
      <c r="M74" s="36"/>
      <c r="N74" s="36"/>
      <c r="O74" s="43"/>
      <c r="P74" s="44"/>
      <c r="Q74" s="44"/>
      <c r="R74" s="44"/>
    </row>
    <row r="75" spans="1:18" s="27" customFormat="1" ht="12.75" customHeight="1">
      <c r="A75" s="49" t="str">
        <f>SR_HS2!A71</f>
        <v>59</v>
      </c>
      <c r="B75" s="59" t="str">
        <f>SR_HS2!B71</f>
        <v>  Impregnované, vrstvené textílie; textil. výrobky na priemysel. použitie</v>
      </c>
      <c r="C75" s="152">
        <f>SR_HS2!C71</f>
        <v>27.138012</v>
      </c>
      <c r="D75" s="171">
        <f>SR_HS2!D71</f>
        <v>8.269958</v>
      </c>
      <c r="E75" s="163">
        <f>SR_HS2!E71</f>
        <v>15.911429</v>
      </c>
      <c r="F75" s="107">
        <f t="shared" si="4"/>
        <v>0.27104342537251724</v>
      </c>
      <c r="G75" s="153">
        <f>SR_HS2!F71</f>
        <v>5.266707</v>
      </c>
      <c r="H75" s="112">
        <f t="shared" si="5"/>
        <v>0.09179689655388153</v>
      </c>
      <c r="I75" s="177">
        <f t="shared" si="6"/>
        <v>-10.644722</v>
      </c>
      <c r="J75" s="146">
        <f t="shared" si="7"/>
        <v>-11.226583</v>
      </c>
      <c r="K75" s="118">
        <f>SR_HS2!G71</f>
        <v>58.631520245477084</v>
      </c>
      <c r="L75" s="52">
        <f>SR_HS2!H71</f>
        <v>63.68480952382104</v>
      </c>
      <c r="M75" s="36"/>
      <c r="N75" s="36"/>
      <c r="O75" s="43"/>
      <c r="P75" s="44"/>
      <c r="Q75" s="44"/>
      <c r="R75" s="44"/>
    </row>
    <row r="76" spans="1:18" s="27" customFormat="1" ht="12.75" customHeight="1">
      <c r="A76" s="49" t="str">
        <f>SR_HS2!A28</f>
        <v>16</v>
      </c>
      <c r="B76" s="59" t="str">
        <f>SR_HS2!B28</f>
        <v>  Prípravky z mäsa, rýb, kôrovcov a z vodných bezstavovcov</v>
      </c>
      <c r="C76" s="152">
        <f>SR_HS2!C28</f>
        <v>19.464645</v>
      </c>
      <c r="D76" s="171">
        <f>SR_HS2!D28</f>
        <v>5.952324</v>
      </c>
      <c r="E76" s="163">
        <f>SR_HS2!E28</f>
        <v>16.601504</v>
      </c>
      <c r="F76" s="107">
        <f t="shared" si="4"/>
        <v>0.28279851611665713</v>
      </c>
      <c r="G76" s="153">
        <f>SR_HS2!F28</f>
        <v>4.729657</v>
      </c>
      <c r="H76" s="112">
        <f t="shared" si="5"/>
        <v>0.08243629925954521</v>
      </c>
      <c r="I76" s="177">
        <f t="shared" si="6"/>
        <v>-11.871846999999999</v>
      </c>
      <c r="J76" s="146">
        <f t="shared" si="7"/>
        <v>-2.8631410000000024</v>
      </c>
      <c r="K76" s="118">
        <f>SR_HS2!G28</f>
        <v>85.29055628808024</v>
      </c>
      <c r="L76" s="52">
        <f>SR_HS2!H28</f>
        <v>79.45899786369155</v>
      </c>
      <c r="M76" s="36"/>
      <c r="N76" s="36"/>
      <c r="O76" s="43"/>
      <c r="P76" s="44"/>
      <c r="Q76" s="44"/>
      <c r="R76" s="44"/>
    </row>
    <row r="77" spans="1:18" s="27" customFormat="1" ht="12.75" customHeight="1">
      <c r="A77" s="49" t="str">
        <f>SR_HS2!A54</f>
        <v>42</v>
      </c>
      <c r="B77" s="59" t="str">
        <f>SR_HS2!B54</f>
        <v>  Kožené výrobky; sedlárske výrobky; cestovné potreby, kabelky</v>
      </c>
      <c r="C77" s="152">
        <f>SR_HS2!C54</f>
        <v>13.667935</v>
      </c>
      <c r="D77" s="171">
        <f>SR_HS2!D54</f>
        <v>9.127689</v>
      </c>
      <c r="E77" s="163">
        <f>SR_HS2!E54</f>
        <v>10.137067</v>
      </c>
      <c r="F77" s="107">
        <f t="shared" si="4"/>
        <v>0.172679987630948</v>
      </c>
      <c r="G77" s="153">
        <f>SR_HS2!F54</f>
        <v>5.793787</v>
      </c>
      <c r="H77" s="112">
        <f t="shared" si="5"/>
        <v>0.10098372016788167</v>
      </c>
      <c r="I77" s="177">
        <f t="shared" si="6"/>
        <v>-4.34328</v>
      </c>
      <c r="J77" s="146">
        <f t="shared" si="7"/>
        <v>-3.530868</v>
      </c>
      <c r="K77" s="118">
        <f>SR_HS2!G54</f>
        <v>74.16677793682805</v>
      </c>
      <c r="L77" s="52">
        <f>SR_HS2!H54</f>
        <v>63.47485108223998</v>
      </c>
      <c r="M77" s="36"/>
      <c r="N77" s="36"/>
      <c r="O77" s="43"/>
      <c r="P77" s="44"/>
      <c r="Q77" s="44"/>
      <c r="R77" s="44"/>
    </row>
    <row r="78" spans="1:18" s="27" customFormat="1" ht="12.75" customHeight="1">
      <c r="A78" s="49" t="str">
        <f>SR_HS2!A47</f>
        <v>35</v>
      </c>
      <c r="B78" s="59" t="str">
        <f>SR_HS2!B47</f>
        <v>  Albumidoidné látky; modifikované škroby; gleje; enzýmy</v>
      </c>
      <c r="C78" s="152">
        <f>SR_HS2!C47</f>
        <v>8.907149</v>
      </c>
      <c r="D78" s="171">
        <f>SR_HS2!D47</f>
        <v>4.537768</v>
      </c>
      <c r="E78" s="163">
        <f>SR_HS2!E47</f>
        <v>8.023496</v>
      </c>
      <c r="F78" s="107">
        <f aca="true" t="shared" si="8" ref="F78:F109">E78/$E$11*100</f>
        <v>0.13667633744918137</v>
      </c>
      <c r="G78" s="153">
        <f>SR_HS2!F47</f>
        <v>3.942786</v>
      </c>
      <c r="H78" s="112">
        <f aca="true" t="shared" si="9" ref="H78:H109">G78/$G$11*100</f>
        <v>0.06872140762265536</v>
      </c>
      <c r="I78" s="177">
        <f aca="true" t="shared" si="10" ref="I78:I111">G78-E78</f>
        <v>-4.08071</v>
      </c>
      <c r="J78" s="146">
        <f aca="true" t="shared" si="11" ref="J78:J111">E78-C78</f>
        <v>-0.8836530000000007</v>
      </c>
      <c r="K78" s="118">
        <f>SR_HS2!G47</f>
        <v>90.07928350586702</v>
      </c>
      <c r="L78" s="52">
        <f>SR_HS2!H47</f>
        <v>86.88822346140216</v>
      </c>
      <c r="M78" s="36"/>
      <c r="N78" s="36"/>
      <c r="O78" s="43"/>
      <c r="P78" s="44"/>
      <c r="Q78" s="44"/>
      <c r="R78" s="44"/>
    </row>
    <row r="79" spans="1:18" s="27" customFormat="1" ht="12.75" customHeight="1">
      <c r="A79" s="49" t="str">
        <f>SR_HS2!A90</f>
        <v>79</v>
      </c>
      <c r="B79" s="59" t="str">
        <f>SR_HS2!B90</f>
        <v>  Zinok a predmety zo zinku</v>
      </c>
      <c r="C79" s="152">
        <f>SR_HS2!C90</f>
        <v>30.448687</v>
      </c>
      <c r="D79" s="171">
        <f>SR_HS2!D90</f>
        <v>16.326488</v>
      </c>
      <c r="E79" s="163">
        <f>SR_HS2!E90</f>
        <v>3.548318</v>
      </c>
      <c r="F79" s="107">
        <f t="shared" si="8"/>
        <v>0.06044386491187936</v>
      </c>
      <c r="G79" s="153">
        <f>SR_HS2!F90</f>
        <v>3.649152</v>
      </c>
      <c r="H79" s="112">
        <f t="shared" si="9"/>
        <v>0.06360346771775796</v>
      </c>
      <c r="I79" s="177">
        <f t="shared" si="10"/>
        <v>0.10083399999999987</v>
      </c>
      <c r="J79" s="146">
        <f t="shared" si="11"/>
        <v>-26.900368999999998</v>
      </c>
      <c r="K79" s="118">
        <f>SR_HS2!G90</f>
        <v>11.653435171112633</v>
      </c>
      <c r="L79" s="52">
        <f>SR_HS2!H90</f>
        <v>22.351114336408415</v>
      </c>
      <c r="M79" s="36"/>
      <c r="N79" s="36"/>
      <c r="O79" s="43"/>
      <c r="P79" s="44"/>
      <c r="Q79" s="44"/>
      <c r="R79" s="44"/>
    </row>
    <row r="80" spans="1:18" s="27" customFormat="1" ht="12.75" customHeight="1">
      <c r="A80" s="49" t="str">
        <f>SR_HS2!A64</f>
        <v>52</v>
      </c>
      <c r="B80" s="59" t="str">
        <f>SR_HS2!B64</f>
        <v>  Bavlna</v>
      </c>
      <c r="C80" s="152">
        <f>SR_HS2!C64</f>
        <v>22.161194</v>
      </c>
      <c r="D80" s="171">
        <f>SR_HS2!D64</f>
        <v>3.527836</v>
      </c>
      <c r="E80" s="163">
        <f>SR_HS2!E64</f>
        <v>17.193165</v>
      </c>
      <c r="F80" s="107">
        <f t="shared" si="8"/>
        <v>0.29287717241455025</v>
      </c>
      <c r="G80" s="153">
        <f>SR_HS2!F64</f>
        <v>3.315939</v>
      </c>
      <c r="H80" s="112">
        <f t="shared" si="9"/>
        <v>0.057795679418274334</v>
      </c>
      <c r="I80" s="177">
        <f t="shared" si="10"/>
        <v>-13.877226</v>
      </c>
      <c r="J80" s="146">
        <f t="shared" si="11"/>
        <v>-4.968028999999998</v>
      </c>
      <c r="K80" s="118">
        <f>SR_HS2!G64</f>
        <v>77.58230445525635</v>
      </c>
      <c r="L80" s="52">
        <f>SR_HS2!H64</f>
        <v>93.99356999588416</v>
      </c>
      <c r="M80" s="36"/>
      <c r="N80" s="36"/>
      <c r="O80" s="43"/>
      <c r="P80" s="44"/>
      <c r="Q80" s="44"/>
      <c r="R80" s="44"/>
    </row>
    <row r="81" spans="1:18" s="27" customFormat="1" ht="12.75" customHeight="1">
      <c r="A81" s="49" t="str">
        <f>SR_HS2!A70</f>
        <v>58</v>
      </c>
      <c r="B81" s="59" t="str">
        <f>SR_HS2!B70</f>
        <v>  Špeciálne tkaniny; všívané textílie; čipky, tapisérie; výšivky</v>
      </c>
      <c r="C81" s="152">
        <f>SR_HS2!C70</f>
        <v>6.190196</v>
      </c>
      <c r="D81" s="171">
        <f>SR_HS2!D70</f>
        <v>4.92737</v>
      </c>
      <c r="E81" s="163">
        <f>SR_HS2!E70</f>
        <v>3.499652</v>
      </c>
      <c r="F81" s="107">
        <f t="shared" si="8"/>
        <v>0.059614863359650515</v>
      </c>
      <c r="G81" s="153">
        <f>SR_HS2!F70</f>
        <v>2.188031</v>
      </c>
      <c r="H81" s="112">
        <f t="shared" si="9"/>
        <v>0.038136629845496615</v>
      </c>
      <c r="I81" s="177">
        <f t="shared" si="10"/>
        <v>-1.3116210000000001</v>
      </c>
      <c r="J81" s="146">
        <f t="shared" si="11"/>
        <v>-2.690544</v>
      </c>
      <c r="K81" s="118">
        <f>SR_HS2!G70</f>
        <v>56.5353988791308</v>
      </c>
      <c r="L81" s="52">
        <f>SR_HS2!H70</f>
        <v>44.40565656729655</v>
      </c>
      <c r="M81" s="36"/>
      <c r="N81" s="36"/>
      <c r="O81" s="43"/>
      <c r="P81" s="44"/>
      <c r="Q81" s="44"/>
      <c r="R81" s="44"/>
    </row>
    <row r="82" spans="1:18" s="27" customFormat="1" ht="12.75" customHeight="1">
      <c r="A82" s="49" t="str">
        <f>SR_HS2!A91</f>
        <v>80</v>
      </c>
      <c r="B82" s="59" t="str">
        <f>SR_HS2!B91</f>
        <v>  Cín a predmety z cínu</v>
      </c>
      <c r="C82" s="152">
        <f>SR_HS2!C91</f>
        <v>7.799853</v>
      </c>
      <c r="D82" s="171">
        <f>SR_HS2!D91</f>
        <v>2.882657</v>
      </c>
      <c r="E82" s="163">
        <f>SR_HS2!E91</f>
        <v>5.549336</v>
      </c>
      <c r="F82" s="107">
        <f t="shared" si="8"/>
        <v>0.0945302296847771</v>
      </c>
      <c r="G82" s="153">
        <f>SR_HS2!F91</f>
        <v>2.334689</v>
      </c>
      <c r="H82" s="112">
        <f t="shared" si="9"/>
        <v>0.040692828482481576</v>
      </c>
      <c r="I82" s="177">
        <f t="shared" si="10"/>
        <v>-3.2146470000000003</v>
      </c>
      <c r="J82" s="146">
        <f t="shared" si="11"/>
        <v>-2.2505169999999994</v>
      </c>
      <c r="K82" s="118">
        <f>SR_HS2!G91</f>
        <v>71.14667417450048</v>
      </c>
      <c r="L82" s="52">
        <f>SR_HS2!H91</f>
        <v>80.99087057530605</v>
      </c>
      <c r="M82" s="36"/>
      <c r="N82" s="36"/>
      <c r="O82" s="43"/>
      <c r="P82" s="44"/>
      <c r="Q82" s="44"/>
      <c r="R82" s="44"/>
    </row>
    <row r="83" spans="1:18" s="27" customFormat="1" ht="12.75" customHeight="1">
      <c r="A83" s="53" t="str">
        <f>SR_HS2!A38</f>
        <v>26</v>
      </c>
      <c r="B83" s="68" t="str">
        <f>SR_HS2!B38</f>
        <v>  Rudy kovov, trosky a popoly</v>
      </c>
      <c r="C83" s="155">
        <f>SR_HS2!C38</f>
        <v>69.799885</v>
      </c>
      <c r="D83" s="173">
        <f>SR_HS2!D38</f>
        <v>5.82624</v>
      </c>
      <c r="E83" s="165">
        <f>SR_HS2!E38</f>
        <v>32.734484</v>
      </c>
      <c r="F83" s="108">
        <f t="shared" si="8"/>
        <v>0.5576159546173922</v>
      </c>
      <c r="G83" s="156">
        <f>SR_HS2!F38</f>
        <v>2.356932</v>
      </c>
      <c r="H83" s="113">
        <f t="shared" si="9"/>
        <v>0.04108051634323555</v>
      </c>
      <c r="I83" s="179">
        <f t="shared" si="10"/>
        <v>-30.377552</v>
      </c>
      <c r="J83" s="147">
        <f t="shared" si="11"/>
        <v>-37.065401</v>
      </c>
      <c r="K83" s="119">
        <f>SR_HS2!G38</f>
        <v>46.897618814128414</v>
      </c>
      <c r="L83" s="56">
        <f>SR_HS2!H38</f>
        <v>40.45374031965727</v>
      </c>
      <c r="M83" s="36"/>
      <c r="N83" s="36"/>
      <c r="O83" s="43"/>
      <c r="P83" s="44"/>
      <c r="Q83" s="44"/>
      <c r="R83" s="44"/>
    </row>
    <row r="84" spans="1:18" s="27" customFormat="1" ht="12.75" customHeight="1">
      <c r="A84" s="45" t="str">
        <f>SR_HS2!A63</f>
        <v>51</v>
      </c>
      <c r="B84" s="69" t="str">
        <f>SR_HS2!B63</f>
        <v>  Vlna, jemné alebo hrubé chlpy zvierat; priadza a tkaniny z vlásia</v>
      </c>
      <c r="C84" s="150">
        <f>SR_HS2!C63</f>
        <v>6.44985</v>
      </c>
      <c r="D84" s="174">
        <f>SR_HS2!D63</f>
        <v>1.912545</v>
      </c>
      <c r="E84" s="161">
        <f>SR_HS2!E63</f>
        <v>4.348945</v>
      </c>
      <c r="F84" s="109">
        <f t="shared" si="8"/>
        <v>0.07408215500673646</v>
      </c>
      <c r="G84" s="151">
        <f>SR_HS2!F63</f>
        <v>1.923054</v>
      </c>
      <c r="H84" s="114">
        <f t="shared" si="9"/>
        <v>0.03351817162138089</v>
      </c>
      <c r="I84" s="176">
        <f t="shared" si="10"/>
        <v>-2.4258909999999996</v>
      </c>
      <c r="J84" s="145">
        <f t="shared" si="11"/>
        <v>-2.100905</v>
      </c>
      <c r="K84" s="120">
        <f>SR_HS2!G63</f>
        <v>67.42707194740962</v>
      </c>
      <c r="L84" s="48">
        <f>SR_HS2!H63</f>
        <v>100.54947726720155</v>
      </c>
      <c r="M84" s="36"/>
      <c r="N84" s="36"/>
      <c r="O84" s="43"/>
      <c r="P84" s="44"/>
      <c r="Q84" s="44"/>
      <c r="R84" s="44"/>
    </row>
    <row r="85" spans="1:18" s="27" customFormat="1" ht="12.75" customHeight="1">
      <c r="A85" s="49" t="str">
        <f>SR_HS2!A77</f>
        <v>65</v>
      </c>
      <c r="B85" s="59" t="str">
        <f>SR_HS2!B77</f>
        <v>  Pokrývky hlavy a ich časti</v>
      </c>
      <c r="C85" s="152">
        <f>SR_HS2!C77</f>
        <v>1.434696</v>
      </c>
      <c r="D85" s="171">
        <f>SR_HS2!D77</f>
        <v>1.504613</v>
      </c>
      <c r="E85" s="163">
        <f>SR_HS2!E77</f>
        <v>2.201525</v>
      </c>
      <c r="F85" s="107">
        <f t="shared" si="8"/>
        <v>0.037501903634376964</v>
      </c>
      <c r="G85" s="153">
        <f>SR_HS2!F77</f>
        <v>1.85298</v>
      </c>
      <c r="H85" s="112">
        <f t="shared" si="9"/>
        <v>0.03229680583643847</v>
      </c>
      <c r="I85" s="177">
        <f t="shared" si="10"/>
        <v>-0.3485450000000001</v>
      </c>
      <c r="J85" s="146">
        <f t="shared" si="11"/>
        <v>0.7668290000000002</v>
      </c>
      <c r="K85" s="118">
        <f>SR_HS2!G77</f>
        <v>153.44888394475205</v>
      </c>
      <c r="L85" s="52">
        <f>SR_HS2!H77</f>
        <v>123.15326266621385</v>
      </c>
      <c r="M85" s="36"/>
      <c r="N85" s="36"/>
      <c r="O85" s="43"/>
      <c r="P85" s="44"/>
      <c r="Q85" s="44"/>
      <c r="R85" s="44"/>
    </row>
    <row r="86" spans="1:18" s="27" customFormat="1" ht="12.75" customHeight="1">
      <c r="A86" s="49" t="str">
        <f>SR_HS2!A99</f>
        <v>88</v>
      </c>
      <c r="B86" s="59" t="str">
        <f>SR_HS2!B99</f>
        <v>  Lietadlá, kozmické lode a ich časti a súčasti</v>
      </c>
      <c r="C86" s="152">
        <f>SR_HS2!C99</f>
        <v>5.568027</v>
      </c>
      <c r="D86" s="171">
        <f>SR_HS2!D99</f>
        <v>17.389837</v>
      </c>
      <c r="E86" s="163">
        <f>SR_HS2!E99</f>
        <v>1.736843</v>
      </c>
      <c r="F86" s="107">
        <f t="shared" si="8"/>
        <v>0.029586272612867073</v>
      </c>
      <c r="G86" s="153">
        <f>SR_HS2!F99</f>
        <v>1.324404</v>
      </c>
      <c r="H86" s="112">
        <f t="shared" si="9"/>
        <v>0.023083907455559403</v>
      </c>
      <c r="I86" s="177">
        <f t="shared" si="10"/>
        <v>-0.412439</v>
      </c>
      <c r="J86" s="146">
        <f t="shared" si="11"/>
        <v>-3.831184</v>
      </c>
      <c r="K86" s="118">
        <f>SR_HS2!G99</f>
        <v>31.193149745861504</v>
      </c>
      <c r="L86" s="52">
        <f>SR_HS2!H99</f>
        <v>7.615965578055733</v>
      </c>
      <c r="M86" s="36"/>
      <c r="N86" s="36"/>
      <c r="O86" s="43"/>
      <c r="P86" s="44"/>
      <c r="Q86" s="44"/>
      <c r="R86" s="44"/>
    </row>
    <row r="87" spans="1:18" s="27" customFormat="1" ht="12.75" customHeight="1">
      <c r="A87" s="49" t="str">
        <f>SR_HS2!A49</f>
        <v>37</v>
      </c>
      <c r="B87" s="59" t="str">
        <f>SR_HS2!B49</f>
        <v>  Fotografický alebo kinematografický tovar</v>
      </c>
      <c r="C87" s="152">
        <f>SR_HS2!C49</f>
        <v>6.259581</v>
      </c>
      <c r="D87" s="171">
        <f>SR_HS2!D49</f>
        <v>2.173242</v>
      </c>
      <c r="E87" s="163">
        <f>SR_HS2!E49</f>
        <v>3.804277</v>
      </c>
      <c r="F87" s="107">
        <f t="shared" si="8"/>
        <v>0.06480400152279746</v>
      </c>
      <c r="G87" s="153">
        <f>SR_HS2!F49</f>
        <v>1.32606</v>
      </c>
      <c r="H87" s="112">
        <f t="shared" si="9"/>
        <v>0.02311277096755907</v>
      </c>
      <c r="I87" s="177">
        <f t="shared" si="10"/>
        <v>-2.478217</v>
      </c>
      <c r="J87" s="146">
        <f t="shared" si="11"/>
        <v>-2.455304</v>
      </c>
      <c r="K87" s="118">
        <f>SR_HS2!G49</f>
        <v>60.775265948311876</v>
      </c>
      <c r="L87" s="52">
        <f>SR_HS2!H49</f>
        <v>61.01759491119718</v>
      </c>
      <c r="M87" s="36"/>
      <c r="N87" s="36"/>
      <c r="O87" s="43"/>
      <c r="P87" s="44"/>
      <c r="Q87" s="44"/>
      <c r="R87" s="44"/>
    </row>
    <row r="88" spans="1:18" s="27" customFormat="1" ht="12.75" customHeight="1">
      <c r="A88" s="49" t="str">
        <f>SR_HS2!A87</f>
        <v>75</v>
      </c>
      <c r="B88" s="59" t="str">
        <f>SR_HS2!B87</f>
        <v>  Nikel a predmety z niklu</v>
      </c>
      <c r="C88" s="152">
        <f>SR_HS2!C87</f>
        <v>0.932058</v>
      </c>
      <c r="D88" s="171">
        <f>SR_HS2!D87</f>
        <v>1.032154</v>
      </c>
      <c r="E88" s="163">
        <f>SR_HS2!E87</f>
        <v>0.571966</v>
      </c>
      <c r="F88" s="107">
        <f t="shared" si="8"/>
        <v>0.009743161587599528</v>
      </c>
      <c r="G88" s="153">
        <f>SR_HS2!F87</f>
        <v>0.866692</v>
      </c>
      <c r="H88" s="112">
        <f t="shared" si="9"/>
        <v>0.015106144288656401</v>
      </c>
      <c r="I88" s="177">
        <f t="shared" si="10"/>
        <v>0.29472600000000004</v>
      </c>
      <c r="J88" s="146">
        <f t="shared" si="11"/>
        <v>-0.3600920000000001</v>
      </c>
      <c r="K88" s="118">
        <f>SR_HS2!G87</f>
        <v>61.36592357986304</v>
      </c>
      <c r="L88" s="52">
        <f>SR_HS2!H87</f>
        <v>83.96925265028281</v>
      </c>
      <c r="M88" s="36"/>
      <c r="N88" s="36"/>
      <c r="O88" s="43"/>
      <c r="P88" s="44"/>
      <c r="Q88" s="44"/>
      <c r="R88" s="44"/>
    </row>
    <row r="89" spans="1:18" s="27" customFormat="1" ht="12.75" customHeight="1">
      <c r="A89" s="49" t="str">
        <f>SR_HS2!A15</f>
        <v>03</v>
      </c>
      <c r="B89" s="50" t="str">
        <f>SR_HS2!B15</f>
        <v>  Ryby, kôrovce, mäkkýše a ostatné vodné bezstavovce</v>
      </c>
      <c r="C89" s="152">
        <f>SR_HS2!C15</f>
        <v>3.986949</v>
      </c>
      <c r="D89" s="171">
        <f>SR_HS2!D15</f>
        <v>0.563215</v>
      </c>
      <c r="E89" s="163">
        <f>SR_HS2!E15</f>
        <v>4.904246</v>
      </c>
      <c r="F89" s="107">
        <f t="shared" si="8"/>
        <v>0.08354143645485682</v>
      </c>
      <c r="G89" s="153">
        <f>SR_HS2!F15</f>
        <v>1.261796</v>
      </c>
      <c r="H89" s="112">
        <f t="shared" si="9"/>
        <v>0.021992671489813556</v>
      </c>
      <c r="I89" s="177">
        <f t="shared" si="10"/>
        <v>-3.6424499999999997</v>
      </c>
      <c r="J89" s="146">
        <f t="shared" si="11"/>
        <v>0.9172969999999996</v>
      </c>
      <c r="K89" s="118">
        <f>SR_HS2!G15</f>
        <v>123.00749269679648</v>
      </c>
      <c r="L89" s="52">
        <f>SR_HS2!H15</f>
        <v>224.03451612616848</v>
      </c>
      <c r="M89" s="36"/>
      <c r="N89" s="36"/>
      <c r="O89" s="43"/>
      <c r="P89" s="44"/>
      <c r="Q89" s="44"/>
      <c r="R89" s="44"/>
    </row>
    <row r="90" spans="1:18" s="27" customFormat="1" ht="12.75" customHeight="1">
      <c r="A90" s="49" t="str">
        <f>SR_HS2!A17</f>
        <v>05</v>
      </c>
      <c r="B90" s="50" t="str">
        <f>SR_HS2!B17</f>
        <v>  Výrobky živočíšneho pôvodu inde neuvedené ani nezahrnuté</v>
      </c>
      <c r="C90" s="152">
        <f>SR_HS2!C17</f>
        <v>3.373956</v>
      </c>
      <c r="D90" s="171">
        <f>SR_HS2!D17</f>
        <v>1.471989</v>
      </c>
      <c r="E90" s="163">
        <f>SR_HS2!E17</f>
        <v>2.995031</v>
      </c>
      <c r="F90" s="107">
        <f t="shared" si="8"/>
        <v>0.05101889097056435</v>
      </c>
      <c r="G90" s="153">
        <f>SR_HS2!F17</f>
        <v>1.133211</v>
      </c>
      <c r="H90" s="112">
        <f t="shared" si="9"/>
        <v>0.019751479043873265</v>
      </c>
      <c r="I90" s="177">
        <f t="shared" si="10"/>
        <v>-1.86182</v>
      </c>
      <c r="J90" s="146">
        <f t="shared" si="11"/>
        <v>-0.3789250000000002</v>
      </c>
      <c r="K90" s="118">
        <f>SR_HS2!G17</f>
        <v>88.76911850658395</v>
      </c>
      <c r="L90" s="52">
        <f>SR_HS2!H17</f>
        <v>76.98501823043514</v>
      </c>
      <c r="M90" s="36"/>
      <c r="N90" s="36"/>
      <c r="O90" s="43"/>
      <c r="P90" s="44"/>
      <c r="Q90" s="44"/>
      <c r="R90" s="44"/>
    </row>
    <row r="91" spans="1:18" s="27" customFormat="1" ht="12.75" customHeight="1">
      <c r="A91" s="49" t="str">
        <f>SR_HS2!A104</f>
        <v>93</v>
      </c>
      <c r="B91" s="59" t="str">
        <f>SR_HS2!B104</f>
        <v>  Zbrane a strelivo; ich časti, súčasti a príslušenstvo</v>
      </c>
      <c r="C91" s="152">
        <f>SR_HS2!C104</f>
        <v>1.194995</v>
      </c>
      <c r="D91" s="171">
        <f>SR_HS2!D104</f>
        <v>1.485496</v>
      </c>
      <c r="E91" s="163">
        <f>SR_HS2!E104</f>
        <v>1.739485</v>
      </c>
      <c r="F91" s="107">
        <f t="shared" si="8"/>
        <v>0.029631277793095333</v>
      </c>
      <c r="G91" s="153">
        <f>SR_HS2!F104</f>
        <v>1.297862</v>
      </c>
      <c r="H91" s="112">
        <f t="shared" si="9"/>
        <v>0.022621289499342525</v>
      </c>
      <c r="I91" s="177">
        <f t="shared" si="10"/>
        <v>-0.4416229999999999</v>
      </c>
      <c r="J91" s="146">
        <f t="shared" si="11"/>
        <v>0.5444899999999999</v>
      </c>
      <c r="K91" s="118">
        <f>SR_HS2!G104</f>
        <v>145.56420738162083</v>
      </c>
      <c r="L91" s="52">
        <f>SR_HS2!H104</f>
        <v>87.36893266626097</v>
      </c>
      <c r="M91" s="36"/>
      <c r="N91" s="36"/>
      <c r="O91" s="43"/>
      <c r="P91" s="44"/>
      <c r="Q91" s="44"/>
      <c r="R91" s="44"/>
    </row>
    <row r="92" spans="1:18" s="27" customFormat="1" ht="12.75" customHeight="1">
      <c r="A92" s="60" t="str">
        <f>SR_HS2!A100</f>
        <v>89</v>
      </c>
      <c r="B92" s="61" t="str">
        <f>SR_HS2!B100</f>
        <v>  Lode, člny a plávajúce konštrukcie</v>
      </c>
      <c r="C92" s="157">
        <f>SR_HS2!C100</f>
        <v>0.253615</v>
      </c>
      <c r="D92" s="166">
        <f>SR_HS2!D100</f>
        <v>7.745746</v>
      </c>
      <c r="E92" s="167">
        <f>SR_HS2!E100</f>
        <v>0.321053</v>
      </c>
      <c r="F92" s="110">
        <f t="shared" si="8"/>
        <v>0.005468981123324798</v>
      </c>
      <c r="G92" s="158">
        <f>SR_HS2!F100</f>
        <v>7.707553</v>
      </c>
      <c r="H92" s="115">
        <f t="shared" si="9"/>
        <v>0.13434000513500355</v>
      </c>
      <c r="I92" s="180">
        <f t="shared" si="10"/>
        <v>7.3865</v>
      </c>
      <c r="J92" s="147">
        <f t="shared" si="11"/>
        <v>0.067438</v>
      </c>
      <c r="K92" s="121">
        <f>SR_HS2!G100</f>
        <v>126.59069849969443</v>
      </c>
      <c r="L92" s="63">
        <f>SR_HS2!H100</f>
        <v>99.50691644161842</v>
      </c>
      <c r="M92" s="36"/>
      <c r="N92" s="36"/>
      <c r="O92" s="43"/>
      <c r="P92" s="44"/>
      <c r="Q92" s="44"/>
      <c r="R92" s="44"/>
    </row>
    <row r="93" spans="1:18" s="27" customFormat="1" ht="12.75" customHeight="1">
      <c r="A93" s="64" t="str">
        <f>SR_HS2!A92</f>
        <v>81</v>
      </c>
      <c r="B93" s="65" t="str">
        <f>SR_HS2!B92</f>
        <v>  Ostatné základné kovy; cermenty; predmety z nich</v>
      </c>
      <c r="C93" s="159">
        <f>SR_HS2!C92</f>
        <v>3.457046</v>
      </c>
      <c r="D93" s="172">
        <f>SR_HS2!D92</f>
        <v>2.335842</v>
      </c>
      <c r="E93" s="169">
        <f>SR_HS2!E92</f>
        <v>1.339392</v>
      </c>
      <c r="F93" s="111">
        <f t="shared" si="8"/>
        <v>0.02281588885552307</v>
      </c>
      <c r="G93" s="154">
        <f>SR_HS2!F92</f>
        <v>0.538184</v>
      </c>
      <c r="H93" s="116">
        <f t="shared" si="9"/>
        <v>0.009380362525379554</v>
      </c>
      <c r="I93" s="178">
        <f t="shared" si="10"/>
        <v>-0.8012079999999999</v>
      </c>
      <c r="J93" s="145">
        <f t="shared" si="11"/>
        <v>-2.117654</v>
      </c>
      <c r="K93" s="122">
        <f>SR_HS2!G92</f>
        <v>38.7438292692663</v>
      </c>
      <c r="L93" s="67">
        <f>SR_HS2!H92</f>
        <v>23.040257003684324</v>
      </c>
      <c r="M93" s="36"/>
      <c r="N93" s="36"/>
      <c r="O93" s="43"/>
      <c r="P93" s="44"/>
      <c r="Q93" s="44"/>
      <c r="R93" s="44"/>
    </row>
    <row r="94" spans="1:18" s="27" customFormat="1" ht="12.75" customHeight="1">
      <c r="A94" s="49" t="str">
        <f>SR_HS2!A78</f>
        <v>66</v>
      </c>
      <c r="B94" s="59" t="str">
        <f>SR_HS2!B78</f>
        <v>  Dáždniky, slnečníky, palice, biče a ich časti</v>
      </c>
      <c r="C94" s="152">
        <f>SR_HS2!C78</f>
        <v>0.636308</v>
      </c>
      <c r="D94" s="171">
        <f>SR_HS2!D78</f>
        <v>1.539245</v>
      </c>
      <c r="E94" s="163">
        <f>SR_HS2!E78</f>
        <v>0.815832</v>
      </c>
      <c r="F94" s="107">
        <f t="shared" si="8"/>
        <v>0.013897299847079195</v>
      </c>
      <c r="G94" s="153">
        <f>SR_HS2!F78</f>
        <v>0.544374</v>
      </c>
      <c r="H94" s="112">
        <f t="shared" si="9"/>
        <v>0.00948825210223821</v>
      </c>
      <c r="I94" s="177">
        <f t="shared" si="10"/>
        <v>-0.271458</v>
      </c>
      <c r="J94" s="146">
        <f t="shared" si="11"/>
        <v>0.17952400000000002</v>
      </c>
      <c r="K94" s="118">
        <f>SR_HS2!G78</f>
        <v>128.21338094130516</v>
      </c>
      <c r="L94" s="52">
        <f>SR_HS2!H78</f>
        <v>35.36629971187173</v>
      </c>
      <c r="M94" s="36"/>
      <c r="N94" s="36"/>
      <c r="O94" s="43"/>
      <c r="P94" s="44"/>
      <c r="Q94" s="44"/>
      <c r="R94" s="44"/>
    </row>
    <row r="95" spans="1:18" s="27" customFormat="1" ht="12.75" customHeight="1">
      <c r="A95" s="49" t="str">
        <f>SR_HS2!A102</f>
        <v>91</v>
      </c>
      <c r="B95" s="59" t="str">
        <f>SR_HS2!B102</f>
        <v>  Hodiny a hodinky a ich časti</v>
      </c>
      <c r="C95" s="152">
        <f>SR_HS2!C102</f>
        <v>25.675094</v>
      </c>
      <c r="D95" s="171">
        <f>SR_HS2!D102</f>
        <v>0.708836</v>
      </c>
      <c r="E95" s="163">
        <f>SR_HS2!E102</f>
        <v>4.827333</v>
      </c>
      <c r="F95" s="107">
        <f t="shared" si="8"/>
        <v>0.08223126104725036</v>
      </c>
      <c r="G95" s="153">
        <f>SR_HS2!F102</f>
        <v>0.707128</v>
      </c>
      <c r="H95" s="112">
        <f t="shared" si="9"/>
        <v>0.01232499849836969</v>
      </c>
      <c r="I95" s="177">
        <f t="shared" si="10"/>
        <v>-4.120205</v>
      </c>
      <c r="J95" s="146">
        <f t="shared" si="11"/>
        <v>-20.847761000000002</v>
      </c>
      <c r="K95" s="118">
        <f>SR_HS2!G102</f>
        <v>18.80161762991014</v>
      </c>
      <c r="L95" s="52">
        <f>SR_HS2!H102</f>
        <v>99.75904158366674</v>
      </c>
      <c r="M95" s="36"/>
      <c r="N95" s="36"/>
      <c r="O95" s="43"/>
      <c r="P95" s="44"/>
      <c r="Q95" s="44"/>
      <c r="R95" s="44"/>
    </row>
    <row r="96" spans="1:18" s="27" customFormat="1" ht="12.75" customHeight="1">
      <c r="A96" s="49" t="str">
        <f>SR_HS2!A69</f>
        <v>57</v>
      </c>
      <c r="B96" s="59" t="str">
        <f>SR_HS2!B69</f>
        <v>  Koberce a ostatné textilné podlahové krytiny</v>
      </c>
      <c r="C96" s="152">
        <f>SR_HS2!C69</f>
        <v>7.968905</v>
      </c>
      <c r="D96" s="171">
        <f>SR_HS2!D69</f>
        <v>1.565619</v>
      </c>
      <c r="E96" s="163">
        <f>SR_HS2!E69</f>
        <v>4.714457</v>
      </c>
      <c r="F96" s="107">
        <f t="shared" si="8"/>
        <v>0.08030847349106365</v>
      </c>
      <c r="G96" s="153">
        <f>SR_HS2!F69</f>
        <v>0.553738</v>
      </c>
      <c r="H96" s="112">
        <f t="shared" si="9"/>
        <v>0.009651463410429561</v>
      </c>
      <c r="I96" s="177">
        <f t="shared" si="10"/>
        <v>-4.160719</v>
      </c>
      <c r="J96" s="146">
        <f t="shared" si="11"/>
        <v>-3.254448</v>
      </c>
      <c r="K96" s="118">
        <f>SR_HS2!G69</f>
        <v>59.1606626004451</v>
      </c>
      <c r="L96" s="52">
        <f>SR_HS2!H69</f>
        <v>35.36863055443246</v>
      </c>
      <c r="M96" s="36"/>
      <c r="N96" s="36"/>
      <c r="O96" s="43"/>
      <c r="P96" s="44"/>
      <c r="Q96" s="44"/>
      <c r="R96" s="44"/>
    </row>
    <row r="97" spans="1:18" s="27" customFormat="1" ht="12.75" customHeight="1">
      <c r="A97" s="49" t="str">
        <f>SR_HS2!A55</f>
        <v>43</v>
      </c>
      <c r="B97" s="59" t="str">
        <f>SR_HS2!B55</f>
        <v>  Kožušiny a umelé kožušiny; výrobky z nich</v>
      </c>
      <c r="C97" s="152">
        <f>SR_HS2!C55</f>
        <v>0.10974</v>
      </c>
      <c r="D97" s="171">
        <f>SR_HS2!D55</f>
        <v>0.167836</v>
      </c>
      <c r="E97" s="163">
        <f>SR_HS2!E55</f>
        <v>0.324571</v>
      </c>
      <c r="F97" s="107">
        <f t="shared" si="8"/>
        <v>0.005528908535907321</v>
      </c>
      <c r="G97" s="153">
        <f>SR_HS2!F55</f>
        <v>0.133073</v>
      </c>
      <c r="H97" s="112">
        <f t="shared" si="9"/>
        <v>0.002319416746577069</v>
      </c>
      <c r="I97" s="177">
        <f t="shared" si="10"/>
        <v>-0.191498</v>
      </c>
      <c r="J97" s="146">
        <f t="shared" si="11"/>
        <v>0.214831</v>
      </c>
      <c r="K97" s="118">
        <f>SR_HS2!G55</f>
        <v>295.7636231091671</v>
      </c>
      <c r="L97" s="52">
        <f>SR_HS2!H55</f>
        <v>79.28751876832145</v>
      </c>
      <c r="M97" s="36"/>
      <c r="N97" s="36"/>
      <c r="O97" s="43"/>
      <c r="P97" s="44"/>
      <c r="Q97" s="44"/>
      <c r="R97" s="44"/>
    </row>
    <row r="98" spans="1:18" s="27" customFormat="1" ht="12.75" customHeight="1">
      <c r="A98" s="49" t="str">
        <f>SR_HS2!A103</f>
        <v>92</v>
      </c>
      <c r="B98" s="59" t="str">
        <f>SR_HS2!B103</f>
        <v>  Hudobné nástroje; časti, súčasti a príslušenstvo týchto nástrojov</v>
      </c>
      <c r="C98" s="152">
        <f>SR_HS2!C103</f>
        <v>1.126847</v>
      </c>
      <c r="D98" s="171">
        <f>SR_HS2!D103</f>
        <v>0.578431</v>
      </c>
      <c r="E98" s="163">
        <f>SR_HS2!E103</f>
        <v>0.931063</v>
      </c>
      <c r="F98" s="107">
        <f t="shared" si="8"/>
        <v>0.015860203678601838</v>
      </c>
      <c r="G98" s="153">
        <f>SR_HS2!F103</f>
        <v>1.202583</v>
      </c>
      <c r="H98" s="112">
        <f t="shared" si="9"/>
        <v>0.020960609209598427</v>
      </c>
      <c r="I98" s="177">
        <f t="shared" si="10"/>
        <v>0.27152</v>
      </c>
      <c r="J98" s="146">
        <f t="shared" si="11"/>
        <v>-0.19578399999999996</v>
      </c>
      <c r="K98" s="118">
        <f>SR_HS2!G103</f>
        <v>82.6255028411133</v>
      </c>
      <c r="L98" s="52">
        <f>SR_HS2!H103</f>
        <v>207.90431356549007</v>
      </c>
      <c r="M98" s="36"/>
      <c r="N98" s="36"/>
      <c r="O98" s="43"/>
      <c r="P98" s="44"/>
      <c r="Q98" s="44"/>
      <c r="R98" s="44"/>
    </row>
    <row r="99" spans="1:18" s="27" customFormat="1" ht="12.75" customHeight="1">
      <c r="A99" s="49" t="str">
        <f>SR_HS2!A48</f>
        <v>36</v>
      </c>
      <c r="B99" s="59" t="str">
        <f>SR_HS2!B48</f>
        <v>  Výbušniny; pyrotechnické výrobky; zápalky; pyroforické zliatiny </v>
      </c>
      <c r="C99" s="152">
        <f>SR_HS2!C48</f>
        <v>0.508814</v>
      </c>
      <c r="D99" s="171">
        <f>SR_HS2!D48</f>
        <v>0.592837</v>
      </c>
      <c r="E99" s="163">
        <f>SR_HS2!E48</f>
        <v>0.812261</v>
      </c>
      <c r="F99" s="107">
        <f t="shared" si="8"/>
        <v>0.013836469605370215</v>
      </c>
      <c r="G99" s="153">
        <f>SR_HS2!F48</f>
        <v>0.21661</v>
      </c>
      <c r="H99" s="112">
        <f t="shared" si="9"/>
        <v>0.0037754380037728083</v>
      </c>
      <c r="I99" s="177">
        <f t="shared" si="10"/>
        <v>-0.595651</v>
      </c>
      <c r="J99" s="146">
        <f t="shared" si="11"/>
        <v>0.303447</v>
      </c>
      <c r="K99" s="118">
        <f>SR_HS2!G48</f>
        <v>159.63809958059332</v>
      </c>
      <c r="L99" s="52">
        <f>SR_HS2!H48</f>
        <v>36.537867913102595</v>
      </c>
      <c r="M99" s="36"/>
      <c r="N99" s="36"/>
      <c r="O99" s="43"/>
      <c r="P99" s="44"/>
      <c r="Q99" s="44"/>
      <c r="R99" s="44"/>
    </row>
    <row r="100" spans="1:18" s="27" customFormat="1" ht="12.75" customHeight="1">
      <c r="A100" s="49" t="str">
        <f>SR_HS2!A108</f>
        <v>97</v>
      </c>
      <c r="B100" s="59" t="str">
        <f>SR_HS2!B108</f>
        <v>  Umelecké diela, zberateľské predmety a starožitnosti</v>
      </c>
      <c r="C100" s="152">
        <f>SR_HS2!C108</f>
        <v>0.335353</v>
      </c>
      <c r="D100" s="171">
        <f>SR_HS2!D108</f>
        <v>0.017099</v>
      </c>
      <c r="E100" s="163">
        <f>SR_HS2!E108</f>
        <v>0.130041</v>
      </c>
      <c r="F100" s="107">
        <f t="shared" si="8"/>
        <v>0.0022151849515758457</v>
      </c>
      <c r="G100" s="153">
        <f>SR_HS2!F108</f>
        <v>0.107</v>
      </c>
      <c r="H100" s="112">
        <f t="shared" si="9"/>
        <v>0.0018649732994953623</v>
      </c>
      <c r="I100" s="177">
        <f t="shared" si="10"/>
        <v>-0.023040999999999992</v>
      </c>
      <c r="J100" s="146">
        <f t="shared" si="11"/>
        <v>-0.20531200000000002</v>
      </c>
      <c r="K100" s="118">
        <f>SR_HS2!G108</f>
        <v>38.777348048176094</v>
      </c>
      <c r="L100" s="52">
        <f>SR_HS2!H108</f>
        <v>625.7675887478799</v>
      </c>
      <c r="M100" s="36"/>
      <c r="N100" s="36"/>
      <c r="O100" s="43"/>
      <c r="P100" s="44"/>
      <c r="Q100" s="44"/>
      <c r="R100" s="44"/>
    </row>
    <row r="101" spans="1:18" s="27" customFormat="1" ht="12.75" customHeight="1">
      <c r="A101" s="49" t="str">
        <f>SR_HS2!A79</f>
        <v>67</v>
      </c>
      <c r="B101" s="59" t="str">
        <f>SR_HS2!B79</f>
        <v>  Upravené perie a páperie; umelé kvetiny; predmety z ľud. vlasov</v>
      </c>
      <c r="C101" s="152">
        <f>SR_HS2!C79</f>
        <v>0.853999</v>
      </c>
      <c r="D101" s="171">
        <f>SR_HS2!D79</f>
        <v>0.213361</v>
      </c>
      <c r="E101" s="163">
        <f>SR_HS2!E79</f>
        <v>0.822238</v>
      </c>
      <c r="F101" s="107">
        <f t="shared" si="8"/>
        <v>0.014006422929797684</v>
      </c>
      <c r="G101" s="153">
        <f>SR_HS2!F79</f>
        <v>0.099008</v>
      </c>
      <c r="H101" s="112">
        <f t="shared" si="9"/>
        <v>0.0017256754807143634</v>
      </c>
      <c r="I101" s="177">
        <f t="shared" si="10"/>
        <v>-0.72323</v>
      </c>
      <c r="J101" s="146">
        <f t="shared" si="11"/>
        <v>-0.03176099999999993</v>
      </c>
      <c r="K101" s="118">
        <f>SR_HS2!G79</f>
        <v>96.28090899403864</v>
      </c>
      <c r="L101" s="52">
        <f>SR_HS2!H79</f>
        <v>46.403981983586505</v>
      </c>
      <c r="M101" s="36"/>
      <c r="N101" s="36"/>
      <c r="O101" s="43"/>
      <c r="P101" s="44"/>
      <c r="Q101" s="44"/>
      <c r="R101" s="44"/>
    </row>
    <row r="102" spans="1:18" s="27" customFormat="1" ht="12.75" customHeight="1">
      <c r="A102" s="53" t="str">
        <f>SR_HS2!A26</f>
        <v>14</v>
      </c>
      <c r="B102" s="68" t="str">
        <f>SR_HS2!B26</f>
        <v>  Rastlinné pletacie materiály a iné výrobky rastlinného pôvodu</v>
      </c>
      <c r="C102" s="155">
        <f>SR_HS2!C26</f>
        <v>0.133898</v>
      </c>
      <c r="D102" s="173">
        <f>SR_HS2!D26</f>
        <v>0.048998</v>
      </c>
      <c r="E102" s="165">
        <f>SR_HS2!E26</f>
        <v>0.022248</v>
      </c>
      <c r="F102" s="108">
        <f t="shared" si="8"/>
        <v>0.00037898381896985894</v>
      </c>
      <c r="G102" s="156">
        <f>SR_HS2!F26</f>
        <v>0.107097</v>
      </c>
      <c r="H102" s="113">
        <f t="shared" si="9"/>
        <v>0.0018666639762248117</v>
      </c>
      <c r="I102" s="179">
        <f t="shared" si="10"/>
        <v>0.084849</v>
      </c>
      <c r="J102" s="147">
        <f t="shared" si="11"/>
        <v>-0.11164999999999999</v>
      </c>
      <c r="K102" s="119">
        <f>SR_HS2!G26</f>
        <v>16.6156327951127</v>
      </c>
      <c r="L102" s="56">
        <f>SR_HS2!H26</f>
        <v>218.5742275194906</v>
      </c>
      <c r="M102" s="36"/>
      <c r="N102" s="36"/>
      <c r="O102" s="43"/>
      <c r="P102" s="44"/>
      <c r="Q102" s="44"/>
      <c r="R102" s="44"/>
    </row>
    <row r="103" spans="1:18" s="27" customFormat="1" ht="12.75" customHeight="1">
      <c r="A103" s="45" t="str">
        <f>SR_HS2!A89</f>
        <v>78</v>
      </c>
      <c r="B103" s="69" t="str">
        <f>SR_HS2!B89</f>
        <v>  Olovo a predmety z olova</v>
      </c>
      <c r="C103" s="150">
        <f>SR_HS2!C89</f>
        <v>0.814566</v>
      </c>
      <c r="D103" s="174">
        <f>SR_HS2!D89</f>
        <v>0.397322</v>
      </c>
      <c r="E103" s="161">
        <f>SR_HS2!E89</f>
        <v>0.637496</v>
      </c>
      <c r="F103" s="109">
        <f t="shared" si="8"/>
        <v>0.010859433147159706</v>
      </c>
      <c r="G103" s="151">
        <f>SR_HS2!F89</f>
        <v>0.157315</v>
      </c>
      <c r="H103" s="114">
        <f t="shared" si="9"/>
        <v>0.0027419464916832986</v>
      </c>
      <c r="I103" s="176">
        <f t="shared" si="10"/>
        <v>-0.48018099999999997</v>
      </c>
      <c r="J103" s="145">
        <f t="shared" si="11"/>
        <v>-0.17707000000000006</v>
      </c>
      <c r="K103" s="120">
        <f>SR_HS2!G89</f>
        <v>78.26204383684072</v>
      </c>
      <c r="L103" s="48">
        <f>SR_HS2!H89</f>
        <v>39.59383069651315</v>
      </c>
      <c r="M103" s="36"/>
      <c r="N103" s="36"/>
      <c r="O103" s="43"/>
      <c r="P103" s="44"/>
      <c r="Q103" s="44"/>
      <c r="R103" s="44"/>
    </row>
    <row r="104" spans="1:18" s="27" customFormat="1" ht="12.75" customHeight="1">
      <c r="A104" s="49" t="str">
        <f>SR_HS2!A25</f>
        <v>13</v>
      </c>
      <c r="B104" s="59" t="str">
        <f>SR_HS2!B25</f>
        <v>  Šelak, gumy, živice a iné rastlinné šťavy a výťažky</v>
      </c>
      <c r="C104" s="152">
        <f>SR_HS2!C25</f>
        <v>0.864252</v>
      </c>
      <c r="D104" s="171">
        <f>SR_HS2!D25</f>
        <v>0.10023</v>
      </c>
      <c r="E104" s="163">
        <f>SR_HS2!E25</f>
        <v>1.51404</v>
      </c>
      <c r="F104" s="107">
        <f t="shared" si="8"/>
        <v>0.025790932275850647</v>
      </c>
      <c r="G104" s="153">
        <f>SR_HS2!F25</f>
        <v>0.110942</v>
      </c>
      <c r="H104" s="112">
        <f t="shared" si="9"/>
        <v>0.0019336810074076123</v>
      </c>
      <c r="I104" s="177">
        <f t="shared" si="10"/>
        <v>-1.403098</v>
      </c>
      <c r="J104" s="146">
        <f t="shared" si="11"/>
        <v>0.649788</v>
      </c>
      <c r="K104" s="118">
        <f>SR_HS2!G25</f>
        <v>175.18501548159563</v>
      </c>
      <c r="L104" s="52">
        <f>SR_HS2!H25</f>
        <v>110.68741893644618</v>
      </c>
      <c r="M104" s="36"/>
      <c r="N104" s="36"/>
      <c r="O104" s="43"/>
      <c r="P104" s="44"/>
      <c r="Q104" s="44"/>
      <c r="R104" s="44"/>
    </row>
    <row r="105" spans="1:18" s="27" customFormat="1" ht="12.75" customHeight="1">
      <c r="A105" s="49" t="str">
        <f>SR_HS2!A18</f>
        <v>06</v>
      </c>
      <c r="B105" s="50" t="str">
        <f>SR_HS2!B18</f>
        <v>  Živé stromy a ostatné rastliny; cibuľky, korene; rezané kvety</v>
      </c>
      <c r="C105" s="152">
        <f>SR_HS2!C18</f>
        <v>6.073815</v>
      </c>
      <c r="D105" s="171">
        <f>SR_HS2!D18</f>
        <v>0.798958</v>
      </c>
      <c r="E105" s="163">
        <f>SR_HS2!E18</f>
        <v>5.315559</v>
      </c>
      <c r="F105" s="107">
        <f t="shared" si="8"/>
        <v>0.09054795261504874</v>
      </c>
      <c r="G105" s="153">
        <f>SR_HS2!F18</f>
        <v>0.986362</v>
      </c>
      <c r="H105" s="112">
        <f t="shared" si="9"/>
        <v>0.017191951342400418</v>
      </c>
      <c r="I105" s="177">
        <f t="shared" si="10"/>
        <v>-4.329197000000001</v>
      </c>
      <c r="J105" s="146">
        <f t="shared" si="11"/>
        <v>-0.7582559999999994</v>
      </c>
      <c r="K105" s="118">
        <f>SR_HS2!G18</f>
        <v>87.51598459946509</v>
      </c>
      <c r="L105" s="52">
        <f>SR_HS2!H18</f>
        <v>123.45605150708798</v>
      </c>
      <c r="M105" s="36"/>
      <c r="N105" s="36"/>
      <c r="O105" s="43"/>
      <c r="P105" s="44"/>
      <c r="Q105" s="44"/>
      <c r="R105" s="44"/>
    </row>
    <row r="106" spans="1:18" s="27" customFormat="1" ht="12.75" customHeight="1">
      <c r="A106" s="49" t="str">
        <f>SR_HS2!A57</f>
        <v>45</v>
      </c>
      <c r="B106" s="59" t="str">
        <f>SR_HS2!B57</f>
        <v>  Korok a výrobky z korku</v>
      </c>
      <c r="C106" s="152">
        <f>SR_HS2!C57</f>
        <v>0.228292</v>
      </c>
      <c r="D106" s="171">
        <f>SR_HS2!D57</f>
        <v>0.03371</v>
      </c>
      <c r="E106" s="163">
        <f>SR_HS2!E57</f>
        <v>0.370808</v>
      </c>
      <c r="F106" s="107">
        <f t="shared" si="8"/>
        <v>0.0063165332589255425</v>
      </c>
      <c r="G106" s="153">
        <f>SR_HS2!F57</f>
        <v>0.041159</v>
      </c>
      <c r="H106" s="112">
        <f t="shared" si="9"/>
        <v>0.0007173872526535479</v>
      </c>
      <c r="I106" s="177">
        <f t="shared" si="10"/>
        <v>-0.329649</v>
      </c>
      <c r="J106" s="146">
        <f t="shared" si="11"/>
        <v>0.14251600000000003</v>
      </c>
      <c r="K106" s="118">
        <f>SR_HS2!G57</f>
        <v>162.42706708951695</v>
      </c>
      <c r="L106" s="52">
        <f>SR_HS2!H57</f>
        <v>122.09730050430142</v>
      </c>
      <c r="M106" s="36"/>
      <c r="N106" s="36"/>
      <c r="O106" s="43"/>
      <c r="P106" s="44"/>
      <c r="Q106" s="44"/>
      <c r="R106" s="44"/>
    </row>
    <row r="107" spans="1:18" s="27" customFormat="1" ht="12.75" customHeight="1">
      <c r="A107" s="49" t="str">
        <f>SR_HS2!A65</f>
        <v>53</v>
      </c>
      <c r="B107" s="59" t="str">
        <f>SR_HS2!B65</f>
        <v>  Ostatné rastlinné textilné vlákna; papierová priadza a tkaniny z nej</v>
      </c>
      <c r="C107" s="152">
        <f>SR_HS2!C65</f>
        <v>1.006516</v>
      </c>
      <c r="D107" s="171">
        <f>SR_HS2!D65</f>
        <v>0.136366</v>
      </c>
      <c r="E107" s="163">
        <f>SR_HS2!E65</f>
        <v>0.3662</v>
      </c>
      <c r="F107" s="107">
        <f t="shared" si="8"/>
        <v>0.006238038228459292</v>
      </c>
      <c r="G107" s="153">
        <f>SR_HS2!F65</f>
        <v>0.026232</v>
      </c>
      <c r="H107" s="112">
        <f t="shared" si="9"/>
        <v>0.0004572147625454425</v>
      </c>
      <c r="I107" s="177">
        <f t="shared" si="10"/>
        <v>-0.33996800000000005</v>
      </c>
      <c r="J107" s="146">
        <f t="shared" si="11"/>
        <v>-0.6403159999999999</v>
      </c>
      <c r="K107" s="118">
        <f>SR_HS2!G65</f>
        <v>36.382928835706544</v>
      </c>
      <c r="L107" s="52">
        <f>SR_HS2!H65</f>
        <v>19.236466567912824</v>
      </c>
      <c r="M107" s="36"/>
      <c r="N107" s="36"/>
      <c r="O107" s="43"/>
      <c r="P107" s="44"/>
      <c r="Q107" s="44"/>
      <c r="R107" s="44"/>
    </row>
    <row r="108" spans="1:18" s="27" customFormat="1" ht="12.75" customHeight="1">
      <c r="A108" s="49">
        <f>SR_HS2!A109</f>
        <v>98</v>
      </c>
      <c r="B108" s="59" t="str">
        <f>SR_HS2!B109</f>
        <v>  Priemyselné zariadenia</v>
      </c>
      <c r="C108" s="152">
        <f>SR_HS2!C109</f>
        <v>0.001143</v>
      </c>
      <c r="D108" s="171">
        <f>SR_HS2!D109</f>
        <v>0</v>
      </c>
      <c r="E108" s="163">
        <f>SR_HS2!E109</f>
        <v>0</v>
      </c>
      <c r="F108" s="107">
        <f t="shared" si="8"/>
        <v>0</v>
      </c>
      <c r="G108" s="153">
        <f>SR_HS2!F109</f>
        <v>0.0104</v>
      </c>
      <c r="H108" s="112">
        <f t="shared" si="9"/>
        <v>0.00018126843284814738</v>
      </c>
      <c r="I108" s="177">
        <f t="shared" si="10"/>
        <v>0.0104</v>
      </c>
      <c r="J108" s="146">
        <f t="shared" si="11"/>
        <v>-0.001143</v>
      </c>
      <c r="K108" s="118">
        <f>SR_HS2!G109</f>
        <v>0</v>
      </c>
      <c r="L108" s="52">
        <f>SR_HS2!H109</f>
        <v>0</v>
      </c>
      <c r="M108" s="36"/>
      <c r="N108" s="36"/>
      <c r="O108" s="43"/>
      <c r="P108" s="44"/>
      <c r="Q108" s="44"/>
      <c r="R108" s="44"/>
    </row>
    <row r="109" spans="1:18" s="27" customFormat="1" ht="12.75" customHeight="1">
      <c r="A109" s="49" t="str">
        <f>SR_HS2!A58</f>
        <v>46</v>
      </c>
      <c r="B109" s="59" t="str">
        <f>SR_HS2!B58</f>
        <v>  Výrobky zo slamy, z esparta; košíkársky tovar a práce z prútia</v>
      </c>
      <c r="C109" s="152">
        <f>SR_HS2!C58</f>
        <v>0.436206</v>
      </c>
      <c r="D109" s="171">
        <f>SR_HS2!D58</f>
        <v>0.084283</v>
      </c>
      <c r="E109" s="163">
        <f>SR_HS2!E58</f>
        <v>0.816177</v>
      </c>
      <c r="F109" s="107">
        <f t="shared" si="8"/>
        <v>0.013903176753657072</v>
      </c>
      <c r="G109" s="153">
        <f>SR_HS2!F58</f>
        <v>0.098597</v>
      </c>
      <c r="H109" s="112">
        <f t="shared" si="9"/>
        <v>0.0017185118916854603</v>
      </c>
      <c r="I109" s="177">
        <f t="shared" si="10"/>
        <v>-0.71758</v>
      </c>
      <c r="J109" s="146">
        <f t="shared" si="11"/>
        <v>0.37997100000000006</v>
      </c>
      <c r="K109" s="118">
        <f>SR_HS2!G58</f>
        <v>187.10815532110976</v>
      </c>
      <c r="L109" s="52">
        <f>SR_HS2!H58</f>
        <v>116.98325878290996</v>
      </c>
      <c r="M109" s="36"/>
      <c r="N109" s="36"/>
      <c r="O109" s="43"/>
      <c r="P109" s="44"/>
      <c r="Q109" s="44"/>
      <c r="R109" s="44"/>
    </row>
    <row r="110" spans="1:18" s="27" customFormat="1" ht="12.75" customHeight="1">
      <c r="A110" s="53" t="str">
        <f>SR_HS2!A36</f>
        <v>24</v>
      </c>
      <c r="B110" s="59" t="str">
        <f>SR_HS2!B36</f>
        <v>  Tabak a vyrobené tabakové náhradky</v>
      </c>
      <c r="C110" s="152">
        <f>SR_HS2!C36</f>
        <v>0.575202</v>
      </c>
      <c r="D110" s="171">
        <f>SR_HS2!D36</f>
        <v>0.515288</v>
      </c>
      <c r="E110" s="163">
        <f>SR_HS2!E36</f>
        <v>18.195034</v>
      </c>
      <c r="F110" s="107">
        <f>E110/$E$11*100</f>
        <v>0.30994352173707423</v>
      </c>
      <c r="G110" s="153">
        <f>SR_HS2!F36</f>
        <v>0</v>
      </c>
      <c r="H110" s="112">
        <f>G110/$G$11*100</f>
        <v>0</v>
      </c>
      <c r="I110" s="177">
        <f t="shared" si="10"/>
        <v>-18.195034</v>
      </c>
      <c r="J110" s="146">
        <f t="shared" si="11"/>
        <v>17.619832</v>
      </c>
      <c r="K110" s="118">
        <f>SR_HS2!G36</f>
        <v>3163.242478294582</v>
      </c>
      <c r="L110" s="52">
        <f>SR_HS2!H36</f>
        <v>0</v>
      </c>
      <c r="M110" s="36"/>
      <c r="N110" s="36"/>
      <c r="O110" s="43"/>
      <c r="P110" s="44"/>
      <c r="Q110" s="44"/>
      <c r="R110" s="44"/>
    </row>
    <row r="111" spans="1:18" s="27" customFormat="1" ht="12.75" customHeight="1">
      <c r="A111" s="60" t="str">
        <f>SR_HS2!A62</f>
        <v>50</v>
      </c>
      <c r="B111" s="61" t="str">
        <f>SR_HS2!B62</f>
        <v>  Hodváb</v>
      </c>
      <c r="C111" s="157">
        <f>SR_HS2!C62</f>
        <v>0.477584</v>
      </c>
      <c r="D111" s="175">
        <f>SR_HS2!D62</f>
        <v>0.001</v>
      </c>
      <c r="E111" s="167">
        <f>SR_HS2!E62</f>
        <v>0.539821</v>
      </c>
      <c r="F111" s="110">
        <f>E111/$E$11*100</f>
        <v>0.009195587205147796</v>
      </c>
      <c r="G111" s="158">
        <f>SR_HS2!F62</f>
        <v>0</v>
      </c>
      <c r="H111" s="115">
        <f>G111/$G$11*100</f>
        <v>0</v>
      </c>
      <c r="I111" s="180">
        <f t="shared" si="10"/>
        <v>-0.539821</v>
      </c>
      <c r="J111" s="147">
        <f t="shared" si="11"/>
        <v>0.06223699999999999</v>
      </c>
      <c r="K111" s="121">
        <f>SR_HS2!G62</f>
        <v>113.03163422560219</v>
      </c>
      <c r="L111" s="63">
        <f>SR_HS2!H62</f>
        <v>0</v>
      </c>
      <c r="M111" s="36"/>
      <c r="N111" s="36"/>
      <c r="O111" s="43"/>
      <c r="P111" s="44"/>
      <c r="Q111" s="44"/>
      <c r="R111" s="44"/>
    </row>
    <row r="112" spans="1:14" ht="12.75">
      <c r="A112" s="71"/>
      <c r="B112" s="71"/>
      <c r="C112" s="94"/>
      <c r="D112" s="94"/>
      <c r="E112" s="94"/>
      <c r="F112" s="94"/>
      <c r="G112" s="94"/>
      <c r="H112" s="105"/>
      <c r="I112" s="105"/>
      <c r="J112" s="134"/>
      <c r="M112" s="73"/>
      <c r="N112" s="73"/>
    </row>
    <row r="113" spans="1:10" s="74" customFormat="1" ht="11.25">
      <c r="A113" s="74" t="s">
        <v>223</v>
      </c>
      <c r="C113" s="94"/>
      <c r="D113" s="94"/>
      <c r="E113" s="94"/>
      <c r="F113" s="94"/>
      <c r="G113" s="94"/>
      <c r="H113" s="105"/>
      <c r="I113" s="105"/>
      <c r="J113" s="127"/>
    </row>
    <row r="114" spans="1:10" s="74" customFormat="1" ht="12.75">
      <c r="A114" s="74" t="s">
        <v>203</v>
      </c>
      <c r="C114" s="73"/>
      <c r="D114" s="73"/>
      <c r="E114" s="73"/>
      <c r="F114" s="73"/>
      <c r="G114" s="73"/>
      <c r="H114" s="106"/>
      <c r="I114" s="106"/>
      <c r="J114" s="85"/>
    </row>
  </sheetData>
  <sheetProtection/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2009-04-08T16:00:49Z</cp:lastPrinted>
  <dcterms:created xsi:type="dcterms:W3CDTF">2004-12-14T07:34:50Z</dcterms:created>
  <dcterms:modified xsi:type="dcterms:W3CDTF">2009-05-11T14:29:23Z</dcterms:modified>
  <cp:category/>
  <cp:version/>
  <cp:contentType/>
  <cp:contentStatus/>
</cp:coreProperties>
</file>