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<sst xmlns="http://schemas.openxmlformats.org/spreadsheetml/2006/main" count="248" uniqueCount="229">
  <si>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</si>
  <si>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</si>
  <si>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</si>
  <si>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</si>
  <si>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</si>
  <si>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</si>
  <si>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</si>
  <si>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</si>
  <si>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</si>
  <si>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</si>
  <si>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</si>
  <si>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</si>
  <si>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</si>
  <si>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</si>
  <si>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</si>
  <si>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</si>
  <si>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</si>
  <si>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</si>
  <si>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</si>
  <si>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</si>
  <si>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</si>
  <si>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</si>
  <si>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</si>
  <si>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</si>
  <si>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</si>
  <si>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</si>
  <si>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</si>
  <si>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</si>
  <si>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</si>
  <si>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</si>
  <si>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</si>
  <si>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</si>
  <si>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</si>
  <si>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</si>
  <si>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</si>
  <si>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</si>
  <si>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</si>
  <si>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</si>
  <si>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</si>
  <si>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</si>
  <si>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</si>
  <si>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</si>
  <si>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</si>
  <si>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</si>
  <si>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</si>
  <si>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</si>
  <si>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</si>
  <si>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</si>
  <si>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</si>
  <si>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</si>
  <si>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</si>
  <si>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</si>
  <si>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</si>
  <si>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</si>
  <si>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</si>
  <si>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</si>
  <si>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</si>
  <si>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</si>
  <si>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</si>
  <si>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</si>
  <si>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</si>
  <si>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</si>
  <si>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</si>
  <si>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</si>
  <si>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</si>
  <si>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</si>
  <si>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</si>
  <si>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</si>
  <si>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</si>
  <si>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</si>
  <si>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</si>
  <si>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</si>
  <si>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</si>
  <si>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</si>
  <si>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</si>
  <si>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</si>
  <si>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</si>
  <si>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</si>
  <si>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</si>
  <si>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</si>
  <si>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</si>
  <si>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</si>
  <si>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</si>
  <si>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</si>
  <si>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</si>
  <si>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</si>
  <si>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</si>
  <si>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</si>
  <si>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</si>
  <si>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</si>
  <si>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</si>
  <si>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</si>
  <si>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</si>
  <si>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</si>
  <si>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</si>
  <si>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</si>
  <si>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</si>
  <si>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</si>
  <si>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</si>
  <si>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</si>
  <si>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</si>
  <si>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</si>
  <si>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</si>
  <si>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</si>
  <si>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</si>
  <si>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</si>
  <si>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</si>
  <si>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</si>
  <si>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</si>
  <si>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</si>
  <si>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</si>
  <si>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</si>
  <si>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</si>
  <si>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</si>
  <si>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</si>
  <si>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</si>
  <si>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</si>
  <si>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</si>
  <si>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</si>
  <si>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</si>
  <si>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</si>
  <si>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</si>
  <si>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</si>
  <si>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</si>
  <si>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</si>
  <si>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</si>
  <si>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</si>
  <si>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</si>
  <si>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</si>
  <si>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</si>
  <si>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</si>
  <si>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</si>
  <si>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</si>
  <si>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</si>
  <si>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</si>
  <si>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</si>
  <si>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</si>
  <si>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</si>
  <si>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</si>
  <si>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</si>
  <si>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</si>
  <si>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</si>
  <si>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</si>
  <si>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</si>
  <si>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</si>
  <si>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</si>
  <si>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</si>
  <si>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</si>
  <si>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</si>
  <si>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</si>
  <si>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</si>
  <si>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</si>
  <si>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</si>
  <si>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</si>
  <si>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</si>
  <si>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</si>
  <si>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</si>
  <si>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</si>
  <si>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</si>
  <si>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</si>
  <si>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</si>
  <si>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</si>
  <si>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</si>
  <si>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</si>
  <si>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</si>
  <si>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</si>
  <si>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</si>
  <si>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</si>
  <si>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</si>
  <si>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</si>
  <si>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</si>
  <si>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</si>
  <si>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</si>
  <si>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</si>
  <si>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</si>
  <si>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</si>
  <si>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</si>
  <si>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</si>
  <si>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</si>
  <si>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</si>
  <si>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</si>
  <si>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</si>
  <si>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</si>
  <si>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</si>
  <si>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</si>
  <si>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</si>
  <si>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</si>
  <si>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</si>
  <si>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</si>
  <si>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</si>
  <si>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</si>
  <si>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</si>
  <si>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</si>
  <si>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</si>
  <si>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</si>
  <si>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</si>
  <si>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</si>
  <si>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</si>
  <si>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</si>
  <si>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</si>
  <si>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</si>
  <si>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</si>
  <si>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</si>
  <si>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</si>
  <si>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</si>
  <si>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</si>
  <si>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</si>
  <si>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</si>
  <si>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</si>
  <si>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</si>
  <si>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</si>
  <si>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</si>
  <si>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</si>
  <si>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</si>
  <si>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</si>
  <si>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</si>
  <si>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</si>
  <si>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</si>
  <si>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</si>
  <si>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</si>
  <si>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</si>
  <si>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</si>
  <si>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 xml:space="preserve">  Index 2009/08</t>
  </si>
  <si>
    <t>Poznámka:  V tabuľke sú uvedené predbežné údaje za rok 2008 a 2009.</t>
  </si>
  <si>
    <t>Komoditná štruktúra - usporiadaná podľa vývozu 2009</t>
  </si>
  <si>
    <t>Poznámka:  V tabuľke sú uvedené predbežné údaje za rok 2009 a 2008.</t>
  </si>
  <si>
    <t>Zahraničný obchod SR   -   január až október 2009  (a rovnaké obdobie roku 2008)</t>
  </si>
  <si>
    <t>jan. - okt. 2008</t>
  </si>
  <si>
    <t>jan. - okt. 2009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</si>
</sst>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3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" fontId="11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1" fontId="9" fillId="0" borderId="19" xfId="0" applyNumberFormat="1" applyFont="1" applyBorder="1" applyAlignment="1">
      <alignment horizontal="left"/>
    </xf>
    <xf numFmtId="1" fontId="11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left"/>
    </xf>
    <xf numFmtId="1" fontId="11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left"/>
    </xf>
    <xf numFmtId="1" fontId="9" fillId="0" borderId="21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26" xfId="0" applyFont="1" applyFill="1" applyBorder="1" applyAlignment="1">
      <alignment/>
    </xf>
    <xf numFmtId="0" fontId="12" fillId="0" borderId="27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26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27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3" fontId="20" fillId="0" borderId="27" xfId="0" applyNumberFormat="1" applyFont="1" applyFill="1" applyBorder="1" applyAlignment="1">
      <alignment horizontal="center"/>
    </xf>
    <xf numFmtId="3" fontId="21" fillId="4" borderId="28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29" xfId="0" applyNumberFormat="1" applyFill="1" applyBorder="1" applyAlignment="1">
      <alignment/>
    </xf>
    <xf numFmtId="3" fontId="21" fillId="4" borderId="29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12" fillId="0" borderId="28" xfId="0" applyNumberFormat="1" applyFont="1" applyFill="1" applyBorder="1" applyAlignment="1">
      <alignment horizontal="center"/>
    </xf>
    <xf numFmtId="3" fontId="0" fillId="24" borderId="30" xfId="0" applyNumberFormat="1" applyFill="1" applyBorder="1" applyAlignment="1">
      <alignment/>
    </xf>
    <xf numFmtId="3" fontId="21" fillId="24" borderId="30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3" fontId="1" fillId="24" borderId="27" xfId="0" applyNumberFormat="1" applyFont="1" applyFill="1" applyBorder="1" applyAlignment="1">
      <alignment horizontal="left" indent="8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27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169" fontId="18" fillId="0" borderId="27" xfId="0" applyNumberFormat="1" applyFont="1" applyFill="1" applyBorder="1" applyAlignment="1">
      <alignment/>
    </xf>
    <xf numFmtId="169" fontId="19" fillId="4" borderId="28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19" xfId="0" applyNumberFormat="1" applyFont="1" applyFill="1" applyBorder="1" applyAlignment="1">
      <alignment/>
    </xf>
    <xf numFmtId="169" fontId="11" fillId="4" borderId="19" xfId="0" applyNumberFormat="1" applyFont="1" applyFill="1" applyBorder="1" applyAlignment="1">
      <alignment horizontal="right"/>
    </xf>
    <xf numFmtId="169" fontId="11" fillId="4" borderId="25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23" xfId="0" applyNumberFormat="1" applyFont="1" applyFill="1" applyBorder="1" applyAlignment="1">
      <alignment horizontal="right"/>
    </xf>
    <xf numFmtId="169" fontId="15" fillId="0" borderId="25" xfId="0" applyNumberFormat="1" applyFont="1" applyFill="1" applyBorder="1" applyAlignment="1">
      <alignment/>
    </xf>
    <xf numFmtId="169" fontId="11" fillId="4" borderId="31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32" xfId="0" applyNumberFormat="1" applyFont="1" applyFill="1" applyBorder="1" applyAlignment="1">
      <alignment horizontal="right"/>
    </xf>
    <xf numFmtId="169" fontId="15" fillId="0" borderId="18" xfId="0" applyNumberFormat="1" applyFont="1" applyFill="1" applyBorder="1" applyAlignment="1">
      <alignment/>
    </xf>
    <xf numFmtId="169" fontId="11" fillId="4" borderId="33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34" xfId="0" applyNumberFormat="1" applyFont="1" applyFill="1" applyBorder="1" applyAlignment="1">
      <alignment horizontal="right"/>
    </xf>
    <xf numFmtId="169" fontId="15" fillId="0" borderId="22" xfId="0" applyNumberFormat="1" applyFont="1" applyFill="1" applyBorder="1" applyAlignment="1">
      <alignment/>
    </xf>
    <xf numFmtId="169" fontId="11" fillId="4" borderId="35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32" xfId="0" applyNumberFormat="1" applyFont="1" applyFill="1" applyBorder="1" applyAlignment="1">
      <alignment/>
    </xf>
    <xf numFmtId="169" fontId="11" fillId="4" borderId="35" xfId="0" applyNumberFormat="1" applyFont="1" applyFill="1" applyBorder="1" applyAlignment="1">
      <alignment/>
    </xf>
    <xf numFmtId="169" fontId="11" fillId="4" borderId="33" xfId="0" applyNumberFormat="1" applyFont="1" applyFill="1" applyBorder="1" applyAlignment="1">
      <alignment/>
    </xf>
    <xf numFmtId="169" fontId="11" fillId="4" borderId="31" xfId="0" applyNumberFormat="1" applyFont="1" applyFill="1" applyBorder="1" applyAlignment="1">
      <alignment/>
    </xf>
    <xf numFmtId="169" fontId="11" fillId="4" borderId="34" xfId="0" applyNumberFormat="1" applyFont="1" applyFill="1" applyBorder="1" applyAlignment="1">
      <alignment/>
    </xf>
    <xf numFmtId="169" fontId="11" fillId="17" borderId="36" xfId="0" applyNumberFormat="1" applyFont="1" applyFill="1" applyBorder="1" applyAlignment="1">
      <alignment horizontal="right"/>
    </xf>
    <xf numFmtId="169" fontId="11" fillId="17" borderId="37" xfId="0" applyNumberFormat="1" applyFont="1" applyFill="1" applyBorder="1" applyAlignment="1">
      <alignment horizontal="right"/>
    </xf>
    <xf numFmtId="169" fontId="11" fillId="17" borderId="38" xfId="0" applyNumberFormat="1" applyFont="1" applyFill="1" applyBorder="1" applyAlignment="1">
      <alignment horizontal="right"/>
    </xf>
    <xf numFmtId="169" fontId="11" fillId="17" borderId="39" xfId="0" applyNumberFormat="1" applyFont="1" applyFill="1" applyBorder="1" applyAlignment="1">
      <alignment horizontal="right"/>
    </xf>
    <xf numFmtId="169" fontId="11" fillId="17" borderId="40" xfId="0" applyNumberFormat="1" applyFont="1" applyFill="1" applyBorder="1" applyAlignment="1">
      <alignment horizontal="right"/>
    </xf>
    <xf numFmtId="49" fontId="8" fillId="0" borderId="25" xfId="0" applyNumberFormat="1" applyFont="1" applyBorder="1" applyAlignment="1">
      <alignment/>
    </xf>
    <xf numFmtId="169" fontId="11" fillId="4" borderId="41" xfId="0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left" wrapText="1"/>
    </xf>
    <xf numFmtId="169" fontId="10" fillId="0" borderId="15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right"/>
    </xf>
    <xf numFmtId="169" fontId="11" fillId="0" borderId="31" xfId="0" applyNumberFormat="1" applyFont="1" applyBorder="1" applyAlignment="1">
      <alignment horizontal="right"/>
    </xf>
    <xf numFmtId="169" fontId="11" fillId="0" borderId="42" xfId="0" applyNumberFormat="1" applyFont="1" applyBorder="1" applyAlignment="1">
      <alignment horizontal="right"/>
    </xf>
    <xf numFmtId="169" fontId="11" fillId="0" borderId="19" xfId="0" applyNumberFormat="1" applyFont="1" applyBorder="1" applyAlignment="1">
      <alignment horizontal="right"/>
    </xf>
    <xf numFmtId="169" fontId="11" fillId="0" borderId="43" xfId="0" applyNumberFormat="1" applyFont="1" applyBorder="1" applyAlignment="1">
      <alignment horizontal="right"/>
    </xf>
    <xf numFmtId="169" fontId="11" fillId="0" borderId="21" xfId="0" applyNumberFormat="1" applyFont="1" applyBorder="1" applyAlignment="1">
      <alignment horizontal="right"/>
    </xf>
    <xf numFmtId="169" fontId="11" fillId="0" borderId="44" xfId="0" applyNumberFormat="1" applyFont="1" applyBorder="1" applyAlignment="1">
      <alignment horizontal="right"/>
    </xf>
    <xf numFmtId="169" fontId="11" fillId="0" borderId="17" xfId="0" applyNumberFormat="1" applyFont="1" applyBorder="1" applyAlignment="1">
      <alignment horizontal="right"/>
    </xf>
    <xf numFmtId="169" fontId="11" fillId="0" borderId="23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1" fillId="0" borderId="25" xfId="0" applyNumberFormat="1" applyFont="1" applyBorder="1" applyAlignment="1">
      <alignment horizontal="right"/>
    </xf>
    <xf numFmtId="169" fontId="11" fillId="0" borderId="45" xfId="0" applyNumberFormat="1" applyFont="1" applyBorder="1" applyAlignment="1">
      <alignment horizontal="right"/>
    </xf>
    <xf numFmtId="169" fontId="11" fillId="4" borderId="21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19" xfId="0" applyNumberFormat="1" applyFont="1" applyFill="1" applyBorder="1" applyAlignment="1">
      <alignment/>
    </xf>
    <xf numFmtId="169" fontId="11" fillId="4" borderId="23" xfId="0" applyNumberFormat="1" applyFont="1" applyFill="1" applyBorder="1" applyAlignment="1">
      <alignment/>
    </xf>
    <xf numFmtId="169" fontId="11" fillId="4" borderId="25" xfId="0" applyNumberFormat="1" applyFont="1" applyFill="1" applyBorder="1" applyAlignment="1">
      <alignment/>
    </xf>
    <xf numFmtId="169" fontId="17" fillId="0" borderId="28" xfId="47" applyNumberFormat="1" applyFont="1" applyFill="1" applyBorder="1" applyAlignment="1">
      <alignment horizontal="center"/>
    </xf>
    <xf numFmtId="169" fontId="19" fillId="4" borderId="29" xfId="0" applyNumberFormat="1" applyFont="1" applyFill="1" applyBorder="1" applyAlignment="1">
      <alignment/>
    </xf>
    <xf numFmtId="169" fontId="23" fillId="17" borderId="11" xfId="0" applyNumberFormat="1" applyFont="1" applyFill="1" applyBorder="1" applyAlignment="1">
      <alignment horizontal="right"/>
    </xf>
    <xf numFmtId="169" fontId="19" fillId="24" borderId="3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/>
    </xf>
    <xf numFmtId="169" fontId="9" fillId="24" borderId="0" xfId="0" applyNumberFormat="1" applyFont="1" applyFill="1" applyBorder="1" applyAlignment="1">
      <alignment horizontal="right"/>
    </xf>
    <xf numFmtId="169" fontId="10" fillId="24" borderId="0" xfId="0" applyNumberFormat="1" applyFont="1" applyFill="1" applyBorder="1" applyAlignment="1">
      <alignment horizontal="right"/>
    </xf>
    <xf numFmtId="169" fontId="16" fillId="0" borderId="46" xfId="0" applyNumberFormat="1" applyFont="1" applyFill="1" applyBorder="1" applyAlignment="1">
      <alignment horizontal="center"/>
    </xf>
    <xf numFmtId="169" fontId="17" fillId="4" borderId="17" xfId="0" applyNumberFormat="1" applyFont="1" applyFill="1" applyBorder="1" applyAlignment="1">
      <alignment horizontal="center"/>
    </xf>
    <xf numFmtId="169" fontId="16" fillId="0" borderId="17" xfId="0" applyNumberFormat="1" applyFont="1" applyFill="1" applyBorder="1" applyAlignment="1">
      <alignment horizontal="center"/>
    </xf>
    <xf numFmtId="169" fontId="17" fillId="0" borderId="17" xfId="0" applyNumberFormat="1" applyFont="1" applyFill="1" applyBorder="1" applyAlignment="1">
      <alignment horizontal="center"/>
    </xf>
    <xf numFmtId="169" fontId="17" fillId="4" borderId="31" xfId="0" applyNumberFormat="1" applyFont="1" applyFill="1" applyBorder="1" applyAlignment="1">
      <alignment horizontal="center"/>
    </xf>
    <xf numFmtId="169" fontId="17" fillId="0" borderId="14" xfId="0" applyNumberFormat="1" applyFont="1" applyFill="1" applyBorder="1" applyAlignment="1">
      <alignment horizontal="center"/>
    </xf>
    <xf numFmtId="169" fontId="18" fillId="24" borderId="28" xfId="0" applyNumberFormat="1" applyFont="1" applyFill="1" applyBorder="1" applyAlignment="1">
      <alignment horizontal="center"/>
    </xf>
    <xf numFmtId="169" fontId="9" fillId="24" borderId="15" xfId="0" applyNumberFormat="1" applyFont="1" applyFill="1" applyBorder="1" applyAlignment="1">
      <alignment horizontal="right"/>
    </xf>
    <xf numFmtId="169" fontId="11" fillId="0" borderId="17" xfId="0" applyNumberFormat="1" applyFont="1" applyFill="1" applyBorder="1" applyAlignment="1">
      <alignment horizontal="center"/>
    </xf>
    <xf numFmtId="169" fontId="11" fillId="0" borderId="42" xfId="0" applyNumberFormat="1" applyFont="1" applyFill="1" applyBorder="1" applyAlignment="1">
      <alignment horizontal="center"/>
    </xf>
    <xf numFmtId="169" fontId="11" fillId="0" borderId="36" xfId="0" applyNumberFormat="1" applyFont="1" applyBorder="1" applyAlignment="1">
      <alignment horizontal="right"/>
    </xf>
    <xf numFmtId="169" fontId="11" fillId="0" borderId="47" xfId="0" applyNumberFormat="1" applyFont="1" applyBorder="1" applyAlignment="1">
      <alignment horizontal="right"/>
    </xf>
    <xf numFmtId="169" fontId="11" fillId="0" borderId="19" xfId="47" applyNumberFormat="1" applyFont="1" applyFill="1" applyBorder="1" applyAlignment="1">
      <alignment horizontal="center"/>
    </xf>
    <xf numFmtId="169" fontId="11" fillId="0" borderId="43" xfId="47" applyNumberFormat="1" applyFont="1" applyFill="1" applyBorder="1" applyAlignment="1">
      <alignment horizontal="center"/>
    </xf>
    <xf numFmtId="169" fontId="11" fillId="0" borderId="37" xfId="0" applyNumberFormat="1" applyFont="1" applyBorder="1" applyAlignment="1">
      <alignment horizontal="right"/>
    </xf>
    <xf numFmtId="169" fontId="11" fillId="0" borderId="48" xfId="0" applyNumberFormat="1" applyFont="1" applyBorder="1" applyAlignment="1">
      <alignment horizontal="right"/>
    </xf>
    <xf numFmtId="169" fontId="11" fillId="0" borderId="19" xfId="0" applyNumberFormat="1" applyFont="1" applyFill="1" applyBorder="1" applyAlignment="1">
      <alignment horizontal="center"/>
    </xf>
    <xf numFmtId="169" fontId="11" fillId="0" borderId="43" xfId="0" applyNumberFormat="1" applyFont="1" applyFill="1" applyBorder="1" applyAlignment="1">
      <alignment horizontal="center"/>
    </xf>
    <xf numFmtId="169" fontId="11" fillId="0" borderId="21" xfId="0" applyNumberFormat="1" applyFont="1" applyFill="1" applyBorder="1" applyAlignment="1">
      <alignment horizontal="center"/>
    </xf>
    <xf numFmtId="169" fontId="11" fillId="0" borderId="44" xfId="0" applyNumberFormat="1" applyFont="1" applyFill="1" applyBorder="1" applyAlignment="1">
      <alignment horizontal="center"/>
    </xf>
    <xf numFmtId="169" fontId="11" fillId="0" borderId="40" xfId="0" applyNumberFormat="1" applyFont="1" applyBorder="1" applyAlignment="1">
      <alignment horizontal="right"/>
    </xf>
    <xf numFmtId="169" fontId="11" fillId="0" borderId="49" xfId="0" applyNumberFormat="1" applyFont="1" applyBorder="1" applyAlignment="1">
      <alignment horizontal="right"/>
    </xf>
    <xf numFmtId="169" fontId="11" fillId="0" borderId="46" xfId="0" applyNumberFormat="1" applyFont="1" applyBorder="1" applyAlignment="1">
      <alignment horizontal="right"/>
    </xf>
    <xf numFmtId="169" fontId="11" fillId="0" borderId="23" xfId="0" applyNumberFormat="1" applyFont="1" applyFill="1" applyBorder="1" applyAlignment="1">
      <alignment horizontal="center"/>
    </xf>
    <xf numFmtId="169" fontId="11" fillId="0" borderId="41" xfId="0" applyNumberFormat="1" applyFont="1" applyFill="1" applyBorder="1" applyAlignment="1">
      <alignment horizontal="center"/>
    </xf>
    <xf numFmtId="169" fontId="11" fillId="0" borderId="50" xfId="0" applyNumberFormat="1" applyFont="1" applyBorder="1" applyAlignment="1">
      <alignment horizontal="right"/>
    </xf>
    <xf numFmtId="169" fontId="11" fillId="0" borderId="25" xfId="0" applyNumberFormat="1" applyFont="1" applyFill="1" applyBorder="1" applyAlignment="1">
      <alignment horizontal="center"/>
    </xf>
    <xf numFmtId="169" fontId="11" fillId="0" borderId="45" xfId="0" applyNumberFormat="1" applyFont="1" applyFill="1" applyBorder="1" applyAlignment="1">
      <alignment horizontal="center"/>
    </xf>
    <xf numFmtId="169" fontId="11" fillId="0" borderId="51" xfId="0" applyNumberFormat="1" applyFont="1" applyBorder="1" applyAlignment="1">
      <alignment horizontal="right"/>
    </xf>
    <xf numFmtId="169" fontId="11" fillId="0" borderId="22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C11" sqref="C11"/>
    </sheetView>
  </sheetViews>
  <sheetFormatPr defaultColWidth="9.125" defaultRowHeight="12.75"/>
  <cols>
    <col min="1" max="1" width="3.125" style="61" customWidth="1"/>
    <col min="2" max="2" width="42.25390625" style="8" customWidth="1"/>
    <col min="3" max="6" width="9.625" style="8" customWidth="1"/>
    <col min="7" max="7" width="6.75390625" style="58" customWidth="1"/>
    <col min="8" max="8" width="7.00390625" style="58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67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68" t="s">
        <v>4</v>
      </c>
      <c r="C8" s="100" t="s">
        <v>227</v>
      </c>
      <c r="D8" s="25"/>
      <c r="E8" s="100" t="s">
        <v>228</v>
      </c>
      <c r="F8" s="25"/>
      <c r="G8" s="79" t="s">
        <v>222</v>
      </c>
      <c r="H8" s="26"/>
    </row>
    <row r="9" spans="1:8" s="27" customFormat="1" ht="12">
      <c r="A9" s="28" t="s">
        <v>5</v>
      </c>
      <c r="B9" s="29"/>
      <c r="C9" s="80" t="s">
        <v>6</v>
      </c>
      <c r="D9" s="81" t="s">
        <v>7</v>
      </c>
      <c r="E9" s="80" t="s">
        <v>6</v>
      </c>
      <c r="F9" s="81" t="s">
        <v>7</v>
      </c>
      <c r="G9" s="80" t="s">
        <v>6</v>
      </c>
      <c r="H9" s="81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7" customFormat="1" ht="12.75" customHeight="1">
      <c r="A11" s="33"/>
      <c r="B11" s="34" t="s">
        <v>8</v>
      </c>
      <c r="C11" s="102">
        <v>42911.30077899998</v>
      </c>
      <c r="D11" s="103">
        <v>42723.79797599999</v>
      </c>
      <c r="E11" s="102">
        <v>31473.565950000004</v>
      </c>
      <c r="F11" s="103">
        <v>32607.008651</v>
      </c>
      <c r="G11" s="137">
        <v>73.34563478300011</v>
      </c>
      <c r="H11" s="137">
        <v>76.32048225047063</v>
      </c>
      <c r="I11" s="35"/>
      <c r="J11" s="35"/>
      <c r="K11" s="36"/>
      <c r="L11" s="36"/>
      <c r="M11" s="36"/>
      <c r="N11" s="36"/>
    </row>
    <row r="12" spans="1:14" s="27" customFormat="1" ht="12.75" customHeight="1">
      <c r="A12" s="38"/>
      <c r="B12" s="39" t="s">
        <v>9</v>
      </c>
      <c r="C12" s="138"/>
      <c r="D12" s="139"/>
      <c r="E12" s="138"/>
      <c r="F12" s="139"/>
      <c r="G12" s="139"/>
      <c r="H12" s="56"/>
      <c r="I12" s="35"/>
      <c r="J12" s="35"/>
      <c r="K12" s="40"/>
      <c r="L12" s="41"/>
      <c r="M12" s="41"/>
      <c r="N12" s="41"/>
    </row>
    <row r="13" spans="1:14" s="27" customFormat="1" ht="12.75" customHeight="1">
      <c r="A13" s="42" t="s">
        <v>10</v>
      </c>
      <c r="B13" s="43" t="s">
        <v>11</v>
      </c>
      <c r="C13" s="104">
        <v>51.068856</v>
      </c>
      <c r="D13" s="105">
        <v>82.318964</v>
      </c>
      <c r="E13" s="104">
        <v>37.178113</v>
      </c>
      <c r="F13" s="105">
        <v>76.983879</v>
      </c>
      <c r="G13" s="140">
        <v>72.79997225706408</v>
      </c>
      <c r="H13" s="141">
        <v>93.51900857255687</v>
      </c>
      <c r="I13" s="35"/>
      <c r="J13" s="35"/>
      <c r="K13" s="40"/>
      <c r="L13" s="41"/>
      <c r="M13" s="41"/>
      <c r="N13" s="41"/>
    </row>
    <row r="14" spans="1:14" s="27" customFormat="1" ht="12.75" customHeight="1">
      <c r="A14" s="44" t="s">
        <v>12</v>
      </c>
      <c r="B14" s="45" t="s">
        <v>13</v>
      </c>
      <c r="C14" s="106">
        <v>217.682312</v>
      </c>
      <c r="D14" s="107">
        <v>75.354517</v>
      </c>
      <c r="E14" s="106">
        <v>233.483289</v>
      </c>
      <c r="F14" s="107">
        <v>54.242665</v>
      </c>
      <c r="G14" s="142">
        <v>107.25873262500079</v>
      </c>
      <c r="H14" s="143">
        <v>71.98329597149431</v>
      </c>
      <c r="I14" s="35"/>
      <c r="J14" s="35"/>
      <c r="K14" s="40"/>
      <c r="L14" s="41"/>
      <c r="M14" s="41"/>
      <c r="N14" s="41"/>
    </row>
    <row r="15" spans="1:14" s="27" customFormat="1" ht="12.75" customHeight="1">
      <c r="A15" s="44" t="s">
        <v>14</v>
      </c>
      <c r="B15" s="45" t="s">
        <v>15</v>
      </c>
      <c r="C15" s="106">
        <v>21.34253</v>
      </c>
      <c r="D15" s="107">
        <v>3.989043</v>
      </c>
      <c r="E15" s="106">
        <v>20.882203</v>
      </c>
      <c r="F15" s="107">
        <v>2.833678</v>
      </c>
      <c r="G15" s="142">
        <v>97.84314699335084</v>
      </c>
      <c r="H15" s="143">
        <v>71.03653683352123</v>
      </c>
      <c r="I15" s="35"/>
      <c r="J15" s="35"/>
      <c r="K15" s="40"/>
      <c r="L15" s="41"/>
      <c r="M15" s="41"/>
      <c r="N15" s="41"/>
    </row>
    <row r="16" spans="1:14" s="27" customFormat="1" ht="12.75" customHeight="1">
      <c r="A16" s="44" t="s">
        <v>16</v>
      </c>
      <c r="B16" s="45" t="s">
        <v>17</v>
      </c>
      <c r="C16" s="106">
        <v>193.732535</v>
      </c>
      <c r="D16" s="107">
        <v>270.878185</v>
      </c>
      <c r="E16" s="106">
        <v>181.594113</v>
      </c>
      <c r="F16" s="107">
        <v>167.971067</v>
      </c>
      <c r="G16" s="142">
        <v>93.7344432105841</v>
      </c>
      <c r="H16" s="143">
        <v>62.009817069617476</v>
      </c>
      <c r="I16" s="35"/>
      <c r="J16" s="35"/>
      <c r="K16" s="40"/>
      <c r="L16" s="41"/>
      <c r="M16" s="41"/>
      <c r="N16" s="41"/>
    </row>
    <row r="17" spans="1:14" s="27" customFormat="1" ht="12.75" customHeight="1">
      <c r="A17" s="44" t="s">
        <v>18</v>
      </c>
      <c r="B17" s="45" t="s">
        <v>19</v>
      </c>
      <c r="C17" s="106">
        <v>16.250865</v>
      </c>
      <c r="D17" s="107">
        <v>10.591974</v>
      </c>
      <c r="E17" s="106">
        <v>12.663883</v>
      </c>
      <c r="F17" s="107">
        <v>7.249941</v>
      </c>
      <c r="G17" s="142">
        <v>77.927439554756</v>
      </c>
      <c r="H17" s="143">
        <v>68.44749618909563</v>
      </c>
      <c r="I17" s="35"/>
      <c r="J17" s="35"/>
      <c r="K17" s="40"/>
      <c r="L17" s="41"/>
      <c r="M17" s="41"/>
      <c r="N17" s="41"/>
    </row>
    <row r="18" spans="1:14" s="27" customFormat="1" ht="12.75" customHeight="1">
      <c r="A18" s="44" t="s">
        <v>20</v>
      </c>
      <c r="B18" s="45" t="s">
        <v>21</v>
      </c>
      <c r="C18" s="106">
        <v>33.662189</v>
      </c>
      <c r="D18" s="107">
        <v>4.554719</v>
      </c>
      <c r="E18" s="106">
        <v>32.136129</v>
      </c>
      <c r="F18" s="107">
        <v>5.048534</v>
      </c>
      <c r="G18" s="142">
        <v>95.46654556541169</v>
      </c>
      <c r="H18" s="143">
        <v>110.84183239405108</v>
      </c>
      <c r="I18" s="35"/>
      <c r="J18" s="35"/>
      <c r="K18" s="40"/>
      <c r="L18" s="41"/>
      <c r="M18" s="41"/>
      <c r="N18" s="41"/>
    </row>
    <row r="19" spans="1:14" s="27" customFormat="1" ht="12.75" customHeight="1">
      <c r="A19" s="44" t="s">
        <v>22</v>
      </c>
      <c r="B19" s="45" t="s">
        <v>23</v>
      </c>
      <c r="C19" s="106">
        <v>132.994018</v>
      </c>
      <c r="D19" s="107">
        <v>40.41578</v>
      </c>
      <c r="E19" s="106">
        <v>130.766279</v>
      </c>
      <c r="F19" s="107">
        <v>34.754357</v>
      </c>
      <c r="G19" s="142">
        <v>98.32493293044202</v>
      </c>
      <c r="H19" s="143">
        <v>85.9920481554482</v>
      </c>
      <c r="I19" s="35"/>
      <c r="J19" s="35"/>
      <c r="K19" s="40"/>
      <c r="L19" s="41"/>
      <c r="M19" s="41"/>
      <c r="N19" s="41"/>
    </row>
    <row r="20" spans="1:14" s="27" customFormat="1" ht="12.75" customHeight="1">
      <c r="A20" s="44" t="s">
        <v>24</v>
      </c>
      <c r="B20" s="45" t="s">
        <v>25</v>
      </c>
      <c r="C20" s="106">
        <v>184.649003</v>
      </c>
      <c r="D20" s="107">
        <v>58.849338</v>
      </c>
      <c r="E20" s="106">
        <v>156.483513</v>
      </c>
      <c r="F20" s="107">
        <v>43.743296</v>
      </c>
      <c r="G20" s="142">
        <v>84.74647057801877</v>
      </c>
      <c r="H20" s="143">
        <v>74.33099077512138</v>
      </c>
      <c r="I20" s="35"/>
      <c r="J20" s="35"/>
      <c r="K20" s="40"/>
      <c r="L20" s="41"/>
      <c r="M20" s="41"/>
      <c r="N20" s="41"/>
    </row>
    <row r="21" spans="1:14" s="27" customFormat="1" ht="12.75" customHeight="1">
      <c r="A21" s="44" t="s">
        <v>26</v>
      </c>
      <c r="B21" s="45" t="s">
        <v>27</v>
      </c>
      <c r="C21" s="106">
        <v>85.292477</v>
      </c>
      <c r="D21" s="107">
        <v>56.445539</v>
      </c>
      <c r="E21" s="106">
        <v>66.972389</v>
      </c>
      <c r="F21" s="108">
        <v>39.904624</v>
      </c>
      <c r="G21" s="142">
        <v>78.52086298302721</v>
      </c>
      <c r="H21" s="143">
        <v>70.69579758995658</v>
      </c>
      <c r="I21" s="35"/>
      <c r="J21" s="35"/>
      <c r="K21" s="40"/>
      <c r="L21" s="41"/>
      <c r="M21" s="41"/>
      <c r="N21" s="41"/>
    </row>
    <row r="22" spans="1:14" s="27" customFormat="1" ht="12.75" customHeight="1">
      <c r="A22" s="46" t="s">
        <v>28</v>
      </c>
      <c r="B22" s="47" t="s">
        <v>29</v>
      </c>
      <c r="C22" s="109">
        <v>132.660238</v>
      </c>
      <c r="D22" s="110">
        <v>136.543894</v>
      </c>
      <c r="E22" s="109">
        <v>67.638974</v>
      </c>
      <c r="F22" s="110">
        <v>151.369318</v>
      </c>
      <c r="G22" s="144">
        <v>50.98662192962446</v>
      </c>
      <c r="H22" s="145">
        <v>110.85762502129901</v>
      </c>
      <c r="I22" s="35"/>
      <c r="J22" s="35"/>
      <c r="K22" s="40"/>
      <c r="L22" s="41"/>
      <c r="M22" s="41"/>
      <c r="N22" s="41"/>
    </row>
    <row r="23" spans="1:14" s="27" customFormat="1" ht="12.75" customHeight="1">
      <c r="A23" s="42" t="s">
        <v>30</v>
      </c>
      <c r="B23" s="48" t="s">
        <v>31</v>
      </c>
      <c r="C23" s="104">
        <v>28.438469</v>
      </c>
      <c r="D23" s="105">
        <v>124.560611</v>
      </c>
      <c r="E23" s="104">
        <v>19.04696</v>
      </c>
      <c r="F23" s="105">
        <v>88.312236</v>
      </c>
      <c r="G23" s="146">
        <v>66.97603868900255</v>
      </c>
      <c r="H23" s="141">
        <v>70.89900674941293</v>
      </c>
      <c r="I23" s="35"/>
      <c r="J23" s="35"/>
      <c r="K23" s="40"/>
      <c r="L23" s="41"/>
      <c r="M23" s="41"/>
      <c r="N23" s="41"/>
    </row>
    <row r="24" spans="1:14" s="27" customFormat="1" ht="12.75" customHeight="1">
      <c r="A24" s="44" t="s">
        <v>32</v>
      </c>
      <c r="B24" s="45" t="s">
        <v>33</v>
      </c>
      <c r="C24" s="106">
        <v>43.73674</v>
      </c>
      <c r="D24" s="107">
        <v>140.114109</v>
      </c>
      <c r="E24" s="106">
        <v>39.671489</v>
      </c>
      <c r="F24" s="107">
        <v>110.466444</v>
      </c>
      <c r="G24" s="142">
        <v>90.70518058730487</v>
      </c>
      <c r="H24" s="143">
        <v>78.84034290936395</v>
      </c>
      <c r="I24" s="35"/>
      <c r="J24" s="35"/>
      <c r="K24" s="40"/>
      <c r="L24" s="41"/>
      <c r="M24" s="41"/>
      <c r="N24" s="41"/>
    </row>
    <row r="25" spans="1:14" s="27" customFormat="1" ht="12.75" customHeight="1">
      <c r="A25" s="44" t="s">
        <v>34</v>
      </c>
      <c r="B25" s="49" t="s">
        <v>35</v>
      </c>
      <c r="C25" s="106">
        <v>6.251948</v>
      </c>
      <c r="D25" s="107">
        <v>0.763722</v>
      </c>
      <c r="E25" s="106">
        <v>5.659059</v>
      </c>
      <c r="F25" s="107">
        <v>0.466426</v>
      </c>
      <c r="G25" s="142">
        <v>90.51673174504971</v>
      </c>
      <c r="H25" s="143">
        <v>61.072746365824216</v>
      </c>
      <c r="I25" s="35"/>
      <c r="J25" s="35"/>
      <c r="K25" s="40"/>
      <c r="L25" s="41"/>
      <c r="M25" s="41"/>
      <c r="N25" s="41"/>
    </row>
    <row r="26" spans="1:14" s="27" customFormat="1" ht="12.75" customHeight="1">
      <c r="A26" s="44" t="s">
        <v>36</v>
      </c>
      <c r="B26" s="49" t="s">
        <v>37</v>
      </c>
      <c r="C26" s="106">
        <v>1.027047</v>
      </c>
      <c r="D26" s="107">
        <v>0.203422</v>
      </c>
      <c r="E26" s="106">
        <v>0.438654</v>
      </c>
      <c r="F26" s="107">
        <v>0.400894</v>
      </c>
      <c r="G26" s="142">
        <v>42.710216767100235</v>
      </c>
      <c r="H26" s="143">
        <v>197.0750459635634</v>
      </c>
      <c r="I26" s="35"/>
      <c r="J26" s="35"/>
      <c r="K26" s="40"/>
      <c r="L26" s="41"/>
      <c r="M26" s="41"/>
      <c r="N26" s="41"/>
    </row>
    <row r="27" spans="1:14" s="27" customFormat="1" ht="12.75" customHeight="1">
      <c r="A27" s="44" t="s">
        <v>38</v>
      </c>
      <c r="B27" s="49" t="s">
        <v>39</v>
      </c>
      <c r="C27" s="106">
        <v>134.725331</v>
      </c>
      <c r="D27" s="107">
        <v>42.480507</v>
      </c>
      <c r="E27" s="106">
        <v>125.468645</v>
      </c>
      <c r="F27" s="107">
        <v>61.995774</v>
      </c>
      <c r="G27" s="142">
        <v>93.12921636095292</v>
      </c>
      <c r="H27" s="143">
        <v>145.939345780407</v>
      </c>
      <c r="I27" s="35"/>
      <c r="J27" s="35"/>
      <c r="K27" s="40"/>
      <c r="L27" s="41"/>
      <c r="M27" s="41"/>
      <c r="N27" s="41"/>
    </row>
    <row r="28" spans="1:14" s="27" customFormat="1" ht="12.75" customHeight="1">
      <c r="A28" s="44" t="s">
        <v>40</v>
      </c>
      <c r="B28" s="49" t="s">
        <v>41</v>
      </c>
      <c r="C28" s="106">
        <v>101.007121</v>
      </c>
      <c r="D28" s="107">
        <v>37.675531</v>
      </c>
      <c r="E28" s="106">
        <v>98.273159</v>
      </c>
      <c r="F28" s="107">
        <v>31.614059</v>
      </c>
      <c r="G28" s="142">
        <v>97.29329776660005</v>
      </c>
      <c r="H28" s="143">
        <v>83.91138269557501</v>
      </c>
      <c r="I28" s="35"/>
      <c r="J28" s="35"/>
      <c r="K28" s="40"/>
      <c r="L28" s="41"/>
      <c r="M28" s="41"/>
      <c r="N28" s="41"/>
    </row>
    <row r="29" spans="1:14" s="27" customFormat="1" ht="12.75" customHeight="1">
      <c r="A29" s="44" t="s">
        <v>42</v>
      </c>
      <c r="B29" s="49" t="s">
        <v>43</v>
      </c>
      <c r="C29" s="106">
        <v>102.95634</v>
      </c>
      <c r="D29" s="107">
        <v>138.142722</v>
      </c>
      <c r="E29" s="106">
        <v>97.363638</v>
      </c>
      <c r="F29" s="107">
        <v>125.303426</v>
      </c>
      <c r="G29" s="142">
        <v>94.56788965108899</v>
      </c>
      <c r="H29" s="143">
        <v>90.70577456842062</v>
      </c>
      <c r="I29" s="35"/>
      <c r="J29" s="35"/>
      <c r="K29" s="40"/>
      <c r="L29" s="41"/>
      <c r="M29" s="41"/>
      <c r="N29" s="41"/>
    </row>
    <row r="30" spans="1:14" s="27" customFormat="1" ht="12.75" customHeight="1">
      <c r="A30" s="44" t="s">
        <v>44</v>
      </c>
      <c r="B30" s="49" t="s">
        <v>45</v>
      </c>
      <c r="C30" s="106">
        <v>120.568196</v>
      </c>
      <c r="D30" s="107">
        <v>116.811369</v>
      </c>
      <c r="E30" s="106">
        <v>106.203634</v>
      </c>
      <c r="F30" s="107">
        <v>117.003668</v>
      </c>
      <c r="G30" s="142">
        <v>88.0859443231613</v>
      </c>
      <c r="H30" s="143">
        <v>100.16462353077979</v>
      </c>
      <c r="I30" s="35"/>
      <c r="J30" s="35"/>
      <c r="K30" s="40"/>
      <c r="L30" s="41"/>
      <c r="M30" s="41"/>
      <c r="N30" s="41"/>
    </row>
    <row r="31" spans="1:14" s="27" customFormat="1" ht="12.75" customHeight="1">
      <c r="A31" s="44" t="s">
        <v>46</v>
      </c>
      <c r="B31" s="49" t="s">
        <v>47</v>
      </c>
      <c r="C31" s="106">
        <v>148.762809</v>
      </c>
      <c r="D31" s="107">
        <v>76.060743</v>
      </c>
      <c r="E31" s="106">
        <v>149.184427</v>
      </c>
      <c r="F31" s="107">
        <v>64.293832</v>
      </c>
      <c r="G31" s="142">
        <v>100.28341626703217</v>
      </c>
      <c r="H31" s="143">
        <v>84.52958709593462</v>
      </c>
      <c r="I31" s="35"/>
      <c r="J31" s="35"/>
      <c r="K31" s="40"/>
      <c r="L31" s="41"/>
      <c r="M31" s="41"/>
      <c r="N31" s="41"/>
    </row>
    <row r="32" spans="1:14" s="27" customFormat="1" ht="12.75" customHeight="1">
      <c r="A32" s="50" t="s">
        <v>48</v>
      </c>
      <c r="B32" s="51" t="s">
        <v>49</v>
      </c>
      <c r="C32" s="111">
        <v>106.001388</v>
      </c>
      <c r="D32" s="112">
        <v>33.911696</v>
      </c>
      <c r="E32" s="111">
        <v>97.253042</v>
      </c>
      <c r="F32" s="112">
        <v>28.961118</v>
      </c>
      <c r="G32" s="147">
        <v>91.74695146444685</v>
      </c>
      <c r="H32" s="148">
        <v>85.40156175025867</v>
      </c>
      <c r="I32" s="35"/>
      <c r="J32" s="35"/>
      <c r="K32" s="40"/>
      <c r="L32" s="41"/>
      <c r="M32" s="41"/>
      <c r="N32" s="41"/>
    </row>
    <row r="33" spans="1:14" s="27" customFormat="1" ht="12.75" customHeight="1">
      <c r="A33" s="52" t="s">
        <v>50</v>
      </c>
      <c r="B33" s="53" t="s">
        <v>51</v>
      </c>
      <c r="C33" s="113">
        <v>163.998769</v>
      </c>
      <c r="D33" s="108">
        <v>88.54745</v>
      </c>
      <c r="E33" s="113">
        <v>168.550481</v>
      </c>
      <c r="F33" s="108">
        <v>92.855822</v>
      </c>
      <c r="G33" s="149">
        <v>102.77545497917731</v>
      </c>
      <c r="H33" s="150">
        <v>104.8656082134494</v>
      </c>
      <c r="I33" s="35"/>
      <c r="J33" s="35"/>
      <c r="K33" s="40"/>
      <c r="L33" s="41"/>
      <c r="M33" s="41"/>
      <c r="N33" s="41"/>
    </row>
    <row r="34" spans="1:14" s="27" customFormat="1" ht="12.75" customHeight="1">
      <c r="A34" s="44" t="s">
        <v>52</v>
      </c>
      <c r="B34" s="49" t="s">
        <v>53</v>
      </c>
      <c r="C34" s="106">
        <v>220.876868</v>
      </c>
      <c r="D34" s="107">
        <v>134.388484</v>
      </c>
      <c r="E34" s="106">
        <v>234.001955</v>
      </c>
      <c r="F34" s="107">
        <v>106.318679</v>
      </c>
      <c r="G34" s="142">
        <v>105.9422641758937</v>
      </c>
      <c r="H34" s="143">
        <v>79.1129387247199</v>
      </c>
      <c r="I34" s="35"/>
      <c r="J34" s="35"/>
      <c r="K34" s="40"/>
      <c r="L34" s="41"/>
      <c r="M34" s="41"/>
      <c r="N34" s="41"/>
    </row>
    <row r="35" spans="1:14" s="27" customFormat="1" ht="12.75" customHeight="1">
      <c r="A35" s="44" t="s">
        <v>54</v>
      </c>
      <c r="B35" s="49" t="s">
        <v>55</v>
      </c>
      <c r="C35" s="106">
        <v>131.813695</v>
      </c>
      <c r="D35" s="107">
        <v>48.173</v>
      </c>
      <c r="E35" s="106">
        <v>86.371701</v>
      </c>
      <c r="F35" s="107">
        <v>35.66137</v>
      </c>
      <c r="G35" s="142">
        <v>65.52558973481474</v>
      </c>
      <c r="H35" s="143">
        <v>74.02771261910198</v>
      </c>
      <c r="I35" s="35"/>
      <c r="J35" s="35"/>
      <c r="K35" s="40"/>
      <c r="L35" s="41"/>
      <c r="M35" s="41"/>
      <c r="N35" s="41"/>
    </row>
    <row r="36" spans="1:14" s="27" customFormat="1" ht="12.75" customHeight="1">
      <c r="A36" s="44" t="s">
        <v>56</v>
      </c>
      <c r="B36" s="49" t="s">
        <v>57</v>
      </c>
      <c r="C36" s="106">
        <v>37.664343</v>
      </c>
      <c r="D36" s="107">
        <v>1.61422</v>
      </c>
      <c r="E36" s="106">
        <v>41.677057</v>
      </c>
      <c r="F36" s="107">
        <v>0</v>
      </c>
      <c r="G36" s="142">
        <v>110.65388024955061</v>
      </c>
      <c r="H36" s="143">
        <v>0</v>
      </c>
      <c r="I36" s="35"/>
      <c r="J36" s="35"/>
      <c r="K36" s="40"/>
      <c r="L36" s="41"/>
      <c r="M36" s="41"/>
      <c r="N36" s="41"/>
    </row>
    <row r="37" spans="1:14" s="27" customFormat="1" ht="12.75" customHeight="1">
      <c r="A37" s="44" t="s">
        <v>58</v>
      </c>
      <c r="B37" s="49" t="s">
        <v>59</v>
      </c>
      <c r="C37" s="106">
        <v>116.023228</v>
      </c>
      <c r="D37" s="107">
        <v>264.50802</v>
      </c>
      <c r="E37" s="106">
        <v>100.426972</v>
      </c>
      <c r="F37" s="107">
        <v>185.412524</v>
      </c>
      <c r="G37" s="142">
        <v>86.55764344015667</v>
      </c>
      <c r="H37" s="143">
        <v>70.09712748974492</v>
      </c>
      <c r="I37" s="35"/>
      <c r="J37" s="35"/>
      <c r="K37" s="40"/>
      <c r="L37" s="41"/>
      <c r="M37" s="41"/>
      <c r="N37" s="41"/>
    </row>
    <row r="38" spans="1:14" s="27" customFormat="1" ht="12.75" customHeight="1">
      <c r="A38" s="44" t="s">
        <v>60</v>
      </c>
      <c r="B38" s="49" t="s">
        <v>61</v>
      </c>
      <c r="C38" s="106">
        <v>446.374245</v>
      </c>
      <c r="D38" s="107">
        <v>26.446895</v>
      </c>
      <c r="E38" s="106">
        <v>190.729987</v>
      </c>
      <c r="F38" s="107">
        <v>16.898432</v>
      </c>
      <c r="G38" s="142">
        <v>42.728716796821466</v>
      </c>
      <c r="H38" s="143">
        <v>63.89571252126194</v>
      </c>
      <c r="I38" s="35"/>
      <c r="J38" s="35"/>
      <c r="K38" s="40"/>
      <c r="L38" s="41"/>
      <c r="M38" s="41"/>
      <c r="N38" s="41"/>
    </row>
    <row r="39" spans="1:14" s="27" customFormat="1" ht="12.75" customHeight="1">
      <c r="A39" s="44" t="s">
        <v>62</v>
      </c>
      <c r="B39" s="49" t="s">
        <v>63</v>
      </c>
      <c r="C39" s="106">
        <v>5476.90154</v>
      </c>
      <c r="D39" s="107">
        <v>2226.829108</v>
      </c>
      <c r="E39" s="106">
        <v>3788.543128</v>
      </c>
      <c r="F39" s="107">
        <v>1498.068741</v>
      </c>
      <c r="G39" s="142">
        <v>69.17311002088967</v>
      </c>
      <c r="H39" s="143">
        <v>67.27362847998124</v>
      </c>
      <c r="I39" s="35"/>
      <c r="J39" s="35"/>
      <c r="K39" s="40"/>
      <c r="L39" s="41"/>
      <c r="M39" s="41"/>
      <c r="N39" s="41"/>
    </row>
    <row r="40" spans="1:14" s="27" customFormat="1" ht="12.75" customHeight="1">
      <c r="A40" s="44" t="s">
        <v>64</v>
      </c>
      <c r="B40" s="49" t="s">
        <v>65</v>
      </c>
      <c r="C40" s="106">
        <v>237.850523</v>
      </c>
      <c r="D40" s="107">
        <v>92.10639</v>
      </c>
      <c r="E40" s="106">
        <v>167.963126</v>
      </c>
      <c r="F40" s="107">
        <v>78.654639</v>
      </c>
      <c r="G40" s="142">
        <v>70.61709340870358</v>
      </c>
      <c r="H40" s="143">
        <v>85.39542044802755</v>
      </c>
      <c r="I40" s="35"/>
      <c r="J40" s="35"/>
      <c r="K40" s="40"/>
      <c r="L40" s="41"/>
      <c r="M40" s="41"/>
      <c r="N40" s="41"/>
    </row>
    <row r="41" spans="1:14" s="27" customFormat="1" ht="12.75" customHeight="1">
      <c r="A41" s="44" t="s">
        <v>66</v>
      </c>
      <c r="B41" s="49" t="s">
        <v>67</v>
      </c>
      <c r="C41" s="106">
        <v>385.749165</v>
      </c>
      <c r="D41" s="107">
        <v>353.617139</v>
      </c>
      <c r="E41" s="106">
        <v>199.230394</v>
      </c>
      <c r="F41" s="107">
        <v>227.215287</v>
      </c>
      <c r="G41" s="142">
        <v>51.64765398779282</v>
      </c>
      <c r="H41" s="143">
        <v>64.2546024897283</v>
      </c>
      <c r="I41" s="35"/>
      <c r="J41" s="35"/>
      <c r="K41" s="40"/>
      <c r="L41" s="41"/>
      <c r="M41" s="41"/>
      <c r="N41" s="41"/>
    </row>
    <row r="42" spans="1:14" s="27" customFormat="1" ht="12.75" customHeight="1">
      <c r="A42" s="46" t="s">
        <v>68</v>
      </c>
      <c r="B42" s="54" t="s">
        <v>69</v>
      </c>
      <c r="C42" s="109">
        <v>1029.284704</v>
      </c>
      <c r="D42" s="110">
        <v>214.183313</v>
      </c>
      <c r="E42" s="109">
        <v>1151.95469</v>
      </c>
      <c r="F42" s="110">
        <v>208.04402</v>
      </c>
      <c r="G42" s="144">
        <v>111.91798396724258</v>
      </c>
      <c r="H42" s="145">
        <v>97.13362683861371</v>
      </c>
      <c r="I42" s="35"/>
      <c r="J42" s="35"/>
      <c r="K42" s="40"/>
      <c r="L42" s="41"/>
      <c r="M42" s="41"/>
      <c r="N42" s="41"/>
    </row>
    <row r="43" spans="1:14" s="27" customFormat="1" ht="12.75" customHeight="1">
      <c r="A43" s="42" t="s">
        <v>70</v>
      </c>
      <c r="B43" s="55" t="s">
        <v>71</v>
      </c>
      <c r="C43" s="104">
        <v>123.290571</v>
      </c>
      <c r="D43" s="105">
        <v>176.736152</v>
      </c>
      <c r="E43" s="104">
        <v>50.227303</v>
      </c>
      <c r="F43" s="105">
        <v>94.152268</v>
      </c>
      <c r="G43" s="146">
        <v>40.738965350399745</v>
      </c>
      <c r="H43" s="141">
        <v>53.27278371433594</v>
      </c>
      <c r="I43" s="35"/>
      <c r="J43" s="35"/>
      <c r="K43" s="40"/>
      <c r="L43" s="41"/>
      <c r="M43" s="41"/>
      <c r="N43" s="41"/>
    </row>
    <row r="44" spans="1:14" s="27" customFormat="1" ht="12.75" customHeight="1">
      <c r="A44" s="44" t="s">
        <v>72</v>
      </c>
      <c r="B44" s="49" t="s">
        <v>73</v>
      </c>
      <c r="C44" s="106">
        <v>276.194561</v>
      </c>
      <c r="D44" s="107">
        <v>66.469226</v>
      </c>
      <c r="E44" s="106">
        <v>221.367874</v>
      </c>
      <c r="F44" s="107">
        <v>61.91095</v>
      </c>
      <c r="G44" s="142">
        <v>80.14925174431656</v>
      </c>
      <c r="H44" s="143">
        <v>93.14227609630959</v>
      </c>
      <c r="I44" s="35"/>
      <c r="J44" s="35"/>
      <c r="K44" s="40"/>
      <c r="L44" s="41"/>
      <c r="M44" s="41"/>
      <c r="N44" s="41"/>
    </row>
    <row r="45" spans="1:14" s="27" customFormat="1" ht="12.75" customHeight="1">
      <c r="A45" s="44" t="s">
        <v>74</v>
      </c>
      <c r="B45" s="49" t="s">
        <v>75</v>
      </c>
      <c r="C45" s="106">
        <v>156.983108</v>
      </c>
      <c r="D45" s="107">
        <v>110.663568</v>
      </c>
      <c r="E45" s="106">
        <v>163.993483</v>
      </c>
      <c r="F45" s="107">
        <v>69.084693</v>
      </c>
      <c r="G45" s="142">
        <v>104.46568748020965</v>
      </c>
      <c r="H45" s="143">
        <v>62.42767538454932</v>
      </c>
      <c r="I45" s="35"/>
      <c r="J45" s="35"/>
      <c r="K45" s="40"/>
      <c r="L45" s="41"/>
      <c r="M45" s="41"/>
      <c r="N45" s="41"/>
    </row>
    <row r="46" spans="1:14" s="27" customFormat="1" ht="12.75" customHeight="1">
      <c r="A46" s="44" t="s">
        <v>76</v>
      </c>
      <c r="B46" s="49" t="s">
        <v>77</v>
      </c>
      <c r="C46" s="106">
        <v>153.971518</v>
      </c>
      <c r="D46" s="107">
        <v>67.269003</v>
      </c>
      <c r="E46" s="106">
        <v>132.620959</v>
      </c>
      <c r="F46" s="107">
        <v>51.615346</v>
      </c>
      <c r="G46" s="142">
        <v>86.13343605536188</v>
      </c>
      <c r="H46" s="143">
        <v>76.72976214617006</v>
      </c>
      <c r="I46" s="35"/>
      <c r="J46" s="35"/>
      <c r="K46" s="40"/>
      <c r="L46" s="41"/>
      <c r="M46" s="41"/>
      <c r="N46" s="41"/>
    </row>
    <row r="47" spans="1:14" s="27" customFormat="1" ht="12.75" customHeight="1">
      <c r="A47" s="44" t="s">
        <v>78</v>
      </c>
      <c r="B47" s="49" t="s">
        <v>79</v>
      </c>
      <c r="C47" s="106">
        <v>42.271711</v>
      </c>
      <c r="D47" s="107">
        <v>21.280359</v>
      </c>
      <c r="E47" s="106">
        <v>39.77212</v>
      </c>
      <c r="F47" s="107">
        <v>25.349328</v>
      </c>
      <c r="G47" s="142">
        <v>94.08684687497035</v>
      </c>
      <c r="H47" s="143">
        <v>119.12077235163186</v>
      </c>
      <c r="I47" s="35"/>
      <c r="J47" s="35"/>
      <c r="K47" s="40"/>
      <c r="L47" s="41"/>
      <c r="M47" s="41"/>
      <c r="N47" s="41"/>
    </row>
    <row r="48" spans="1:14" s="27" customFormat="1" ht="12.75" customHeight="1">
      <c r="A48" s="44" t="s">
        <v>80</v>
      </c>
      <c r="B48" s="49" t="s">
        <v>81</v>
      </c>
      <c r="C48" s="106">
        <v>4.595369</v>
      </c>
      <c r="D48" s="107">
        <v>5.383078</v>
      </c>
      <c r="E48" s="106">
        <v>3.674321</v>
      </c>
      <c r="F48" s="107">
        <v>3.240017</v>
      </c>
      <c r="G48" s="142">
        <v>79.95703935853683</v>
      </c>
      <c r="H48" s="143">
        <v>60.18892908480984</v>
      </c>
      <c r="I48" s="35"/>
      <c r="J48" s="35"/>
      <c r="K48" s="40"/>
      <c r="L48" s="41"/>
      <c r="M48" s="41"/>
      <c r="N48" s="41"/>
    </row>
    <row r="49" spans="1:14" s="27" customFormat="1" ht="12.75" customHeight="1">
      <c r="A49" s="44" t="s">
        <v>82</v>
      </c>
      <c r="B49" s="49" t="s">
        <v>83</v>
      </c>
      <c r="C49" s="106">
        <v>26.476294</v>
      </c>
      <c r="D49" s="107">
        <v>8.631995</v>
      </c>
      <c r="E49" s="106">
        <v>19.653774</v>
      </c>
      <c r="F49" s="107">
        <v>5.951847</v>
      </c>
      <c r="G49" s="142">
        <v>74.23158996497017</v>
      </c>
      <c r="H49" s="143">
        <v>68.9510014776422</v>
      </c>
      <c r="I49" s="35"/>
      <c r="J49" s="35"/>
      <c r="K49" s="40"/>
      <c r="L49" s="41"/>
      <c r="M49" s="41"/>
      <c r="N49" s="41"/>
    </row>
    <row r="50" spans="1:14" s="27" customFormat="1" ht="12.75" customHeight="1">
      <c r="A50" s="44" t="s">
        <v>84</v>
      </c>
      <c r="B50" s="49" t="s">
        <v>85</v>
      </c>
      <c r="C50" s="106">
        <v>363.601048</v>
      </c>
      <c r="D50" s="107">
        <v>152.534287</v>
      </c>
      <c r="E50" s="106">
        <v>319.190447</v>
      </c>
      <c r="F50" s="107">
        <v>104.947842</v>
      </c>
      <c r="G50" s="142">
        <v>87.78589851589207</v>
      </c>
      <c r="H50" s="143">
        <v>68.80278792662531</v>
      </c>
      <c r="I50" s="35"/>
      <c r="J50" s="35"/>
      <c r="K50" s="40"/>
      <c r="L50" s="41"/>
      <c r="M50" s="41"/>
      <c r="N50" s="41"/>
    </row>
    <row r="51" spans="1:14" s="27" customFormat="1" ht="12.75" customHeight="1">
      <c r="A51" s="44" t="s">
        <v>86</v>
      </c>
      <c r="B51" s="49" t="s">
        <v>87</v>
      </c>
      <c r="C51" s="106">
        <v>1764.601648</v>
      </c>
      <c r="D51" s="107">
        <v>1216.796403</v>
      </c>
      <c r="E51" s="106">
        <v>1356.341233</v>
      </c>
      <c r="F51" s="107">
        <v>979.28635</v>
      </c>
      <c r="G51" s="142">
        <v>76.86387658864977</v>
      </c>
      <c r="H51" s="143">
        <v>80.48070717381961</v>
      </c>
      <c r="I51" s="35"/>
      <c r="J51" s="35"/>
      <c r="K51" s="40"/>
      <c r="L51" s="41"/>
      <c r="M51" s="41"/>
      <c r="N51" s="41"/>
    </row>
    <row r="52" spans="1:14" s="27" customFormat="1" ht="12.75" customHeight="1">
      <c r="A52" s="50" t="s">
        <v>88</v>
      </c>
      <c r="B52" s="51" t="s">
        <v>89</v>
      </c>
      <c r="C52" s="111">
        <v>733.984925</v>
      </c>
      <c r="D52" s="112">
        <v>828.144861</v>
      </c>
      <c r="E52" s="111">
        <v>482.687858</v>
      </c>
      <c r="F52" s="112">
        <v>606.532612</v>
      </c>
      <c r="G52" s="147">
        <v>65.76263919861842</v>
      </c>
      <c r="H52" s="148">
        <v>73.23991738203878</v>
      </c>
      <c r="I52" s="35"/>
      <c r="J52" s="35"/>
      <c r="K52" s="40"/>
      <c r="L52" s="41"/>
      <c r="M52" s="41"/>
      <c r="N52" s="41"/>
    </row>
    <row r="53" spans="1:14" s="27" customFormat="1" ht="12.75" customHeight="1">
      <c r="A53" s="52" t="s">
        <v>90</v>
      </c>
      <c r="B53" s="53" t="s">
        <v>91</v>
      </c>
      <c r="C53" s="113">
        <v>145.197508</v>
      </c>
      <c r="D53" s="108">
        <v>63.523338</v>
      </c>
      <c r="E53" s="113">
        <v>85.180099</v>
      </c>
      <c r="F53" s="108">
        <v>40.310136</v>
      </c>
      <c r="G53" s="149">
        <v>58.66498686740547</v>
      </c>
      <c r="H53" s="150">
        <v>63.45720686151599</v>
      </c>
      <c r="I53" s="35"/>
      <c r="J53" s="35"/>
      <c r="K53" s="40"/>
      <c r="L53" s="41"/>
      <c r="M53" s="41"/>
      <c r="N53" s="41"/>
    </row>
    <row r="54" spans="1:14" s="27" customFormat="1" ht="12.75" customHeight="1">
      <c r="A54" s="44" t="s">
        <v>92</v>
      </c>
      <c r="B54" s="49" t="s">
        <v>93</v>
      </c>
      <c r="C54" s="106">
        <v>71.424425</v>
      </c>
      <c r="D54" s="107">
        <v>35.119101</v>
      </c>
      <c r="E54" s="106">
        <v>61.42854</v>
      </c>
      <c r="F54" s="107">
        <v>37.93946</v>
      </c>
      <c r="G54" s="142">
        <v>86.00494858726549</v>
      </c>
      <c r="H54" s="143">
        <v>108.03084053888507</v>
      </c>
      <c r="I54" s="35"/>
      <c r="J54" s="35"/>
      <c r="K54" s="40"/>
      <c r="L54" s="41"/>
      <c r="M54" s="41"/>
      <c r="N54" s="41"/>
    </row>
    <row r="55" spans="1:14" s="27" customFormat="1" ht="12.75" customHeight="1">
      <c r="A55" s="44" t="s">
        <v>94</v>
      </c>
      <c r="B55" s="49" t="s">
        <v>95</v>
      </c>
      <c r="C55" s="106">
        <v>1.034379</v>
      </c>
      <c r="D55" s="107">
        <v>0.860107</v>
      </c>
      <c r="E55" s="106">
        <v>1.318999</v>
      </c>
      <c r="F55" s="107">
        <v>0.279791</v>
      </c>
      <c r="G55" s="142">
        <v>127.51602652412706</v>
      </c>
      <c r="H55" s="143">
        <v>32.529789898233595</v>
      </c>
      <c r="I55" s="35"/>
      <c r="J55" s="35"/>
      <c r="K55" s="40"/>
      <c r="L55" s="41"/>
      <c r="M55" s="41"/>
      <c r="N55" s="41"/>
    </row>
    <row r="56" spans="1:14" s="27" customFormat="1" ht="12.75" customHeight="1">
      <c r="A56" s="44" t="s">
        <v>96</v>
      </c>
      <c r="B56" s="49" t="s">
        <v>97</v>
      </c>
      <c r="C56" s="106">
        <v>383.019293</v>
      </c>
      <c r="D56" s="107">
        <v>697.532013</v>
      </c>
      <c r="E56" s="106">
        <v>251.320949</v>
      </c>
      <c r="F56" s="107">
        <v>458.767565</v>
      </c>
      <c r="G56" s="142">
        <v>65.61574145039216</v>
      </c>
      <c r="H56" s="143">
        <v>65.77010896272655</v>
      </c>
      <c r="I56" s="35"/>
      <c r="J56" s="35"/>
      <c r="K56" s="40"/>
      <c r="L56" s="41"/>
      <c r="M56" s="41"/>
      <c r="N56" s="41"/>
    </row>
    <row r="57" spans="1:14" s="27" customFormat="1" ht="12.75" customHeight="1">
      <c r="A57" s="44" t="s">
        <v>98</v>
      </c>
      <c r="B57" s="49" t="s">
        <v>99</v>
      </c>
      <c r="C57" s="106">
        <v>2.214947</v>
      </c>
      <c r="D57" s="107">
        <v>0.177767</v>
      </c>
      <c r="E57" s="106">
        <v>7.668009</v>
      </c>
      <c r="F57" s="107">
        <v>0.245992</v>
      </c>
      <c r="G57" s="142">
        <v>346.1937915444478</v>
      </c>
      <c r="H57" s="143">
        <v>138.37888922015895</v>
      </c>
      <c r="I57" s="35"/>
      <c r="J57" s="35"/>
      <c r="K57" s="40"/>
      <c r="L57" s="41"/>
      <c r="M57" s="41"/>
      <c r="N57" s="41"/>
    </row>
    <row r="58" spans="1:14" s="27" customFormat="1" ht="12.75" customHeight="1">
      <c r="A58" s="44" t="s">
        <v>100</v>
      </c>
      <c r="B58" s="49" t="s">
        <v>101</v>
      </c>
      <c r="C58" s="106">
        <v>2.607893</v>
      </c>
      <c r="D58" s="107">
        <v>0.395514</v>
      </c>
      <c r="E58" s="106">
        <v>2.429986</v>
      </c>
      <c r="F58" s="107">
        <v>0.964151</v>
      </c>
      <c r="G58" s="142">
        <v>93.17813269179372</v>
      </c>
      <c r="H58" s="143">
        <v>243.7716490440288</v>
      </c>
      <c r="I58" s="35"/>
      <c r="J58" s="35"/>
      <c r="K58" s="40"/>
      <c r="L58" s="41"/>
      <c r="M58" s="41"/>
      <c r="N58" s="41"/>
    </row>
    <row r="59" spans="1:14" s="27" customFormat="1" ht="12.75" customHeight="1">
      <c r="A59" s="44" t="s">
        <v>102</v>
      </c>
      <c r="B59" s="49" t="s">
        <v>103</v>
      </c>
      <c r="C59" s="106">
        <v>93.118854</v>
      </c>
      <c r="D59" s="107">
        <v>69.193066</v>
      </c>
      <c r="E59" s="106">
        <v>66.325754</v>
      </c>
      <c r="F59" s="107">
        <v>47.66349</v>
      </c>
      <c r="G59" s="142">
        <v>71.2269869644229</v>
      </c>
      <c r="H59" s="143">
        <v>68.8847781365838</v>
      </c>
      <c r="I59" s="35"/>
      <c r="J59" s="35"/>
      <c r="K59" s="40"/>
      <c r="L59" s="41"/>
      <c r="M59" s="41"/>
      <c r="N59" s="41"/>
    </row>
    <row r="60" spans="1:14" s="27" customFormat="1" ht="12.75" customHeight="1">
      <c r="A60" s="44" t="s">
        <v>104</v>
      </c>
      <c r="B60" s="49" t="s">
        <v>105</v>
      </c>
      <c r="C60" s="106">
        <v>573.876381</v>
      </c>
      <c r="D60" s="107">
        <v>870.681741</v>
      </c>
      <c r="E60" s="106">
        <v>481.684631</v>
      </c>
      <c r="F60" s="107">
        <v>780.359701</v>
      </c>
      <c r="G60" s="142">
        <v>83.93525974368336</v>
      </c>
      <c r="H60" s="143">
        <v>89.62628527201421</v>
      </c>
      <c r="I60" s="35"/>
      <c r="J60" s="35"/>
      <c r="K60" s="40"/>
      <c r="L60" s="41"/>
      <c r="M60" s="41"/>
      <c r="N60" s="41"/>
    </row>
    <row r="61" spans="1:14" s="27" customFormat="1" ht="12.75" customHeight="1">
      <c r="A61" s="44" t="s">
        <v>106</v>
      </c>
      <c r="B61" s="49" t="s">
        <v>107</v>
      </c>
      <c r="C61" s="106">
        <v>96.625174</v>
      </c>
      <c r="D61" s="107">
        <v>193.463681</v>
      </c>
      <c r="E61" s="106">
        <v>87.613528</v>
      </c>
      <c r="F61" s="107">
        <v>140.553743</v>
      </c>
      <c r="G61" s="142">
        <v>90.67360437560505</v>
      </c>
      <c r="H61" s="143">
        <v>72.65122956075668</v>
      </c>
      <c r="I61" s="35"/>
      <c r="J61" s="35"/>
      <c r="K61" s="40"/>
      <c r="L61" s="41"/>
      <c r="M61" s="41"/>
      <c r="N61" s="41"/>
    </row>
    <row r="62" spans="1:14" s="27" customFormat="1" ht="12.75" customHeight="1">
      <c r="A62" s="46" t="s">
        <v>108</v>
      </c>
      <c r="B62" s="54" t="s">
        <v>109</v>
      </c>
      <c r="C62" s="109">
        <v>2.096964</v>
      </c>
      <c r="D62" s="151">
        <v>0.011347</v>
      </c>
      <c r="E62" s="109">
        <v>1.982848</v>
      </c>
      <c r="F62" s="110">
        <v>0.04533</v>
      </c>
      <c r="G62" s="144">
        <v>94.55803723859827</v>
      </c>
      <c r="H62" s="145">
        <v>399.4888516788579</v>
      </c>
      <c r="I62" s="56"/>
      <c r="J62" s="56"/>
      <c r="K62" s="40"/>
      <c r="L62" s="41"/>
      <c r="M62" s="41"/>
      <c r="N62" s="41"/>
    </row>
    <row r="63" spans="1:14" s="27" customFormat="1" ht="12.75" customHeight="1">
      <c r="A63" s="42" t="s">
        <v>110</v>
      </c>
      <c r="B63" s="55" t="s">
        <v>111</v>
      </c>
      <c r="C63" s="104">
        <v>35.599295</v>
      </c>
      <c r="D63" s="152">
        <v>10.784577</v>
      </c>
      <c r="E63" s="104">
        <v>27.781041</v>
      </c>
      <c r="F63" s="105">
        <v>11.526724</v>
      </c>
      <c r="G63" s="146">
        <v>78.03817744143528</v>
      </c>
      <c r="H63" s="141">
        <v>106.88155872965623</v>
      </c>
      <c r="I63" s="56"/>
      <c r="J63" s="56"/>
      <c r="K63" s="40"/>
      <c r="L63" s="41"/>
      <c r="M63" s="41"/>
      <c r="N63" s="41"/>
    </row>
    <row r="64" spans="1:14" s="27" customFormat="1" ht="12.75" customHeight="1">
      <c r="A64" s="44" t="s">
        <v>112</v>
      </c>
      <c r="B64" s="49" t="s">
        <v>113</v>
      </c>
      <c r="C64" s="106">
        <v>95.54543</v>
      </c>
      <c r="D64" s="153">
        <v>17.323549</v>
      </c>
      <c r="E64" s="106">
        <v>91.854026</v>
      </c>
      <c r="F64" s="107">
        <v>17.489422</v>
      </c>
      <c r="G64" s="142">
        <v>96.1364933937709</v>
      </c>
      <c r="H64" s="143">
        <v>100.95750010578087</v>
      </c>
      <c r="I64" s="56"/>
      <c r="J64" s="56"/>
      <c r="K64" s="40"/>
      <c r="L64" s="41"/>
      <c r="M64" s="41"/>
      <c r="N64" s="41"/>
    </row>
    <row r="65" spans="1:14" s="27" customFormat="1" ht="12.75" customHeight="1">
      <c r="A65" s="44" t="s">
        <v>114</v>
      </c>
      <c r="B65" s="49" t="s">
        <v>115</v>
      </c>
      <c r="C65" s="106">
        <v>2.869351</v>
      </c>
      <c r="D65" s="153">
        <v>0.35983</v>
      </c>
      <c r="E65" s="106">
        <v>2.187814</v>
      </c>
      <c r="F65" s="107">
        <v>0.339908</v>
      </c>
      <c r="G65" s="142">
        <v>76.24769503626429</v>
      </c>
      <c r="H65" s="143">
        <v>94.4634966511964</v>
      </c>
      <c r="I65" s="35"/>
      <c r="J65" s="35"/>
      <c r="K65" s="40"/>
      <c r="L65" s="41"/>
      <c r="M65" s="41"/>
      <c r="N65" s="41"/>
    </row>
    <row r="66" spans="1:14" s="27" customFormat="1" ht="12.75" customHeight="1">
      <c r="A66" s="44" t="s">
        <v>116</v>
      </c>
      <c r="B66" s="49" t="s">
        <v>117</v>
      </c>
      <c r="C66" s="106">
        <v>103.439326</v>
      </c>
      <c r="D66" s="153">
        <v>201.337447</v>
      </c>
      <c r="E66" s="106">
        <v>74.568219</v>
      </c>
      <c r="F66" s="107">
        <v>103.287311</v>
      </c>
      <c r="G66" s="142">
        <v>72.0888484907568</v>
      </c>
      <c r="H66" s="143">
        <v>51.30059635652378</v>
      </c>
      <c r="I66" s="35"/>
      <c r="J66" s="35"/>
      <c r="K66" s="40"/>
      <c r="L66" s="41"/>
      <c r="M66" s="41"/>
      <c r="N66" s="41"/>
    </row>
    <row r="67" spans="1:14" s="27" customFormat="1" ht="12.75" customHeight="1">
      <c r="A67" s="44" t="s">
        <v>118</v>
      </c>
      <c r="B67" s="49" t="s">
        <v>119</v>
      </c>
      <c r="C67" s="106">
        <v>63.143511</v>
      </c>
      <c r="D67" s="153">
        <v>46.165774</v>
      </c>
      <c r="E67" s="106">
        <v>108.917513</v>
      </c>
      <c r="F67" s="107">
        <v>39.556551</v>
      </c>
      <c r="G67" s="142">
        <v>172.49201267886417</v>
      </c>
      <c r="H67" s="143">
        <v>85.68371668587208</v>
      </c>
      <c r="I67" s="35"/>
      <c r="J67" s="35"/>
      <c r="K67" s="40"/>
      <c r="L67" s="41"/>
      <c r="M67" s="41"/>
      <c r="N67" s="41"/>
    </row>
    <row r="68" spans="1:14" s="27" customFormat="1" ht="12.75" customHeight="1">
      <c r="A68" s="44" t="s">
        <v>120</v>
      </c>
      <c r="B68" s="49" t="s">
        <v>121</v>
      </c>
      <c r="C68" s="106">
        <v>93.243787</v>
      </c>
      <c r="D68" s="153">
        <v>59.196241</v>
      </c>
      <c r="E68" s="106">
        <v>71.386959</v>
      </c>
      <c r="F68" s="107">
        <v>41.874588</v>
      </c>
      <c r="G68" s="142">
        <v>76.55948057965514</v>
      </c>
      <c r="H68" s="143">
        <v>70.73859301302595</v>
      </c>
      <c r="I68" s="35"/>
      <c r="J68" s="35"/>
      <c r="K68" s="40"/>
      <c r="L68" s="41"/>
      <c r="M68" s="41"/>
      <c r="N68" s="41"/>
    </row>
    <row r="69" spans="1:14" s="27" customFormat="1" ht="12.75" customHeight="1">
      <c r="A69" s="44" t="s">
        <v>122</v>
      </c>
      <c r="B69" s="49" t="s">
        <v>123</v>
      </c>
      <c r="C69" s="106">
        <v>36.669092</v>
      </c>
      <c r="D69" s="153">
        <v>6.27021</v>
      </c>
      <c r="E69" s="106">
        <v>27.509798</v>
      </c>
      <c r="F69" s="107">
        <v>4.674913</v>
      </c>
      <c r="G69" s="142">
        <v>75.02175946980088</v>
      </c>
      <c r="H69" s="143">
        <v>74.55751880718509</v>
      </c>
      <c r="I69" s="35"/>
      <c r="J69" s="35"/>
      <c r="K69" s="40"/>
      <c r="L69" s="41"/>
      <c r="M69" s="41"/>
      <c r="N69" s="41"/>
    </row>
    <row r="70" spans="1:14" s="27" customFormat="1" ht="12.75" customHeight="1">
      <c r="A70" s="44" t="s">
        <v>124</v>
      </c>
      <c r="B70" s="49" t="s">
        <v>125</v>
      </c>
      <c r="C70" s="106">
        <v>31.793436</v>
      </c>
      <c r="D70" s="153">
        <v>22.94083</v>
      </c>
      <c r="E70" s="106">
        <v>26.975987</v>
      </c>
      <c r="F70" s="107">
        <v>10.27605</v>
      </c>
      <c r="G70" s="142">
        <v>84.8476616368234</v>
      </c>
      <c r="H70" s="143">
        <v>44.79371496149006</v>
      </c>
      <c r="I70" s="35"/>
      <c r="J70" s="35"/>
      <c r="K70" s="40"/>
      <c r="L70" s="41"/>
      <c r="M70" s="41"/>
      <c r="N70" s="41"/>
    </row>
    <row r="71" spans="1:14" s="27" customFormat="1" ht="12.75" customHeight="1">
      <c r="A71" s="44" t="s">
        <v>126</v>
      </c>
      <c r="B71" s="49" t="s">
        <v>127</v>
      </c>
      <c r="C71" s="106">
        <v>123.184688</v>
      </c>
      <c r="D71" s="153">
        <v>39.821449</v>
      </c>
      <c r="E71" s="106">
        <v>81.292766</v>
      </c>
      <c r="F71" s="107">
        <v>30.838804</v>
      </c>
      <c r="G71" s="142">
        <v>65.99258992318916</v>
      </c>
      <c r="H71" s="143">
        <v>77.44269677379143</v>
      </c>
      <c r="I71" s="35"/>
      <c r="J71" s="35"/>
      <c r="K71" s="40"/>
      <c r="L71" s="41"/>
      <c r="M71" s="41"/>
      <c r="N71" s="41"/>
    </row>
    <row r="72" spans="1:14" s="27" customFormat="1" ht="12.75" customHeight="1">
      <c r="A72" s="50" t="s">
        <v>128</v>
      </c>
      <c r="B72" s="51" t="s">
        <v>129</v>
      </c>
      <c r="C72" s="111">
        <v>38.204278</v>
      </c>
      <c r="D72" s="154">
        <v>31.165192</v>
      </c>
      <c r="E72" s="111">
        <v>31.844473</v>
      </c>
      <c r="F72" s="112">
        <v>40.685986</v>
      </c>
      <c r="G72" s="147">
        <v>83.35316008327653</v>
      </c>
      <c r="H72" s="148">
        <v>130.54944760167047</v>
      </c>
      <c r="I72" s="35"/>
      <c r="J72" s="35"/>
      <c r="K72" s="40"/>
      <c r="L72" s="41"/>
      <c r="M72" s="41"/>
      <c r="N72" s="41"/>
    </row>
    <row r="73" spans="1:14" s="27" customFormat="1" ht="12.75" customHeight="1">
      <c r="A73" s="52" t="s">
        <v>130</v>
      </c>
      <c r="B73" s="53" t="s">
        <v>131</v>
      </c>
      <c r="C73" s="113">
        <v>273.559647</v>
      </c>
      <c r="D73" s="155">
        <v>266.879886</v>
      </c>
      <c r="E73" s="113">
        <v>323.96532</v>
      </c>
      <c r="F73" s="108">
        <v>286.875276</v>
      </c>
      <c r="G73" s="149">
        <v>118.42584370640017</v>
      </c>
      <c r="H73" s="150">
        <v>107.4922806284472</v>
      </c>
      <c r="I73" s="35"/>
      <c r="J73" s="35"/>
      <c r="K73" s="40"/>
      <c r="L73" s="41"/>
      <c r="M73" s="41"/>
      <c r="N73" s="41"/>
    </row>
    <row r="74" spans="1:14" s="27" customFormat="1" ht="12.75" customHeight="1">
      <c r="A74" s="44" t="s">
        <v>132</v>
      </c>
      <c r="B74" s="49" t="s">
        <v>133</v>
      </c>
      <c r="C74" s="106">
        <v>217.024924</v>
      </c>
      <c r="D74" s="153">
        <v>322.922355</v>
      </c>
      <c r="E74" s="106">
        <v>274.157272</v>
      </c>
      <c r="F74" s="107">
        <v>279.174108</v>
      </c>
      <c r="G74" s="142">
        <v>126.32524732504918</v>
      </c>
      <c r="H74" s="143">
        <v>86.45239441536961</v>
      </c>
      <c r="I74" s="35"/>
      <c r="J74" s="35"/>
      <c r="K74" s="40"/>
      <c r="L74" s="41"/>
      <c r="M74" s="41"/>
      <c r="N74" s="41"/>
    </row>
    <row r="75" spans="1:14" s="27" customFormat="1" ht="12.75" customHeight="1">
      <c r="A75" s="44" t="s">
        <v>134</v>
      </c>
      <c r="B75" s="49" t="s">
        <v>135</v>
      </c>
      <c r="C75" s="106">
        <v>82.02746</v>
      </c>
      <c r="D75" s="153">
        <v>68.480273</v>
      </c>
      <c r="E75" s="106">
        <v>70.239874</v>
      </c>
      <c r="F75" s="107">
        <v>56.415729</v>
      </c>
      <c r="G75" s="142">
        <v>85.62970741749166</v>
      </c>
      <c r="H75" s="143">
        <v>82.38245341107212</v>
      </c>
      <c r="I75" s="35"/>
      <c r="J75" s="35"/>
      <c r="K75" s="40"/>
      <c r="L75" s="41"/>
      <c r="M75" s="41"/>
      <c r="N75" s="41"/>
    </row>
    <row r="76" spans="1:14" s="27" customFormat="1" ht="12.75" customHeight="1">
      <c r="A76" s="44" t="s">
        <v>136</v>
      </c>
      <c r="B76" s="49" t="s">
        <v>137</v>
      </c>
      <c r="C76" s="106">
        <v>324.877959</v>
      </c>
      <c r="D76" s="153">
        <v>531.952025</v>
      </c>
      <c r="E76" s="106">
        <v>306.713033</v>
      </c>
      <c r="F76" s="107">
        <v>508.319088</v>
      </c>
      <c r="G76" s="142">
        <v>94.40869240378355</v>
      </c>
      <c r="H76" s="143">
        <v>95.55731797430417</v>
      </c>
      <c r="I76" s="35"/>
      <c r="J76" s="35"/>
      <c r="K76" s="40"/>
      <c r="L76" s="41"/>
      <c r="M76" s="41"/>
      <c r="N76" s="41"/>
    </row>
    <row r="77" spans="1:14" s="27" customFormat="1" ht="12.75" customHeight="1">
      <c r="A77" s="44" t="s">
        <v>138</v>
      </c>
      <c r="B77" s="49" t="s">
        <v>139</v>
      </c>
      <c r="C77" s="106">
        <v>8.388056</v>
      </c>
      <c r="D77" s="153">
        <v>7.419885</v>
      </c>
      <c r="E77" s="106">
        <v>10.64905</v>
      </c>
      <c r="F77" s="107">
        <v>9.051124</v>
      </c>
      <c r="G77" s="142">
        <v>126.95492257085552</v>
      </c>
      <c r="H77" s="143">
        <v>121.98469383285591</v>
      </c>
      <c r="I77" s="35"/>
      <c r="J77" s="35"/>
      <c r="K77" s="40"/>
      <c r="L77" s="41"/>
      <c r="M77" s="41"/>
      <c r="N77" s="41"/>
    </row>
    <row r="78" spans="1:14" s="27" customFormat="1" ht="12.75" customHeight="1">
      <c r="A78" s="44" t="s">
        <v>140</v>
      </c>
      <c r="B78" s="49" t="s">
        <v>141</v>
      </c>
      <c r="C78" s="106">
        <v>4.77294</v>
      </c>
      <c r="D78" s="153">
        <v>7.50805</v>
      </c>
      <c r="E78" s="106">
        <v>4.10618</v>
      </c>
      <c r="F78" s="107">
        <v>4.52736</v>
      </c>
      <c r="G78" s="142">
        <v>86.03041312063424</v>
      </c>
      <c r="H78" s="143">
        <v>60.300077916369766</v>
      </c>
      <c r="I78" s="35"/>
      <c r="J78" s="35"/>
      <c r="K78" s="40"/>
      <c r="L78" s="41"/>
      <c r="M78" s="41"/>
      <c r="N78" s="41"/>
    </row>
    <row r="79" spans="1:14" s="27" customFormat="1" ht="12.75" customHeight="1">
      <c r="A79" s="44" t="s">
        <v>142</v>
      </c>
      <c r="B79" s="49" t="s">
        <v>143</v>
      </c>
      <c r="C79" s="106">
        <v>4.068297</v>
      </c>
      <c r="D79" s="153">
        <v>1.098627</v>
      </c>
      <c r="E79" s="106">
        <v>3.628355</v>
      </c>
      <c r="F79" s="107">
        <v>0.897499</v>
      </c>
      <c r="G79" s="142">
        <v>89.18608941284276</v>
      </c>
      <c r="H79" s="143">
        <v>81.69278563152007</v>
      </c>
      <c r="I79" s="35"/>
      <c r="J79" s="35"/>
      <c r="K79" s="40"/>
      <c r="L79" s="41"/>
      <c r="M79" s="41"/>
      <c r="N79" s="41"/>
    </row>
    <row r="80" spans="1:14" s="27" customFormat="1" ht="12.75" customHeight="1">
      <c r="A80" s="44" t="s">
        <v>144</v>
      </c>
      <c r="B80" s="49" t="s">
        <v>145</v>
      </c>
      <c r="C80" s="106">
        <v>168.384876</v>
      </c>
      <c r="D80" s="153">
        <v>122.576331</v>
      </c>
      <c r="E80" s="106">
        <v>112.970748</v>
      </c>
      <c r="F80" s="107">
        <v>88.870126</v>
      </c>
      <c r="G80" s="142">
        <v>67.09079264339631</v>
      </c>
      <c r="H80" s="143">
        <v>72.50186498076859</v>
      </c>
      <c r="I80" s="35"/>
      <c r="J80" s="35"/>
      <c r="K80" s="40"/>
      <c r="L80" s="41"/>
      <c r="M80" s="41"/>
      <c r="N80" s="41"/>
    </row>
    <row r="81" spans="1:14" s="27" customFormat="1" ht="12.75" customHeight="1">
      <c r="A81" s="44" t="s">
        <v>146</v>
      </c>
      <c r="B81" s="49" t="s">
        <v>147</v>
      </c>
      <c r="C81" s="106">
        <v>145.270534</v>
      </c>
      <c r="D81" s="153">
        <v>66.547363</v>
      </c>
      <c r="E81" s="106">
        <v>105.768094</v>
      </c>
      <c r="F81" s="107">
        <v>38.327268</v>
      </c>
      <c r="G81" s="142">
        <v>72.80767206376484</v>
      </c>
      <c r="H81" s="143">
        <v>57.59396957622497</v>
      </c>
      <c r="I81" s="35"/>
      <c r="J81" s="35"/>
      <c r="K81" s="40"/>
      <c r="L81" s="41"/>
      <c r="M81" s="41"/>
      <c r="N81" s="41"/>
    </row>
    <row r="82" spans="1:14" s="27" customFormat="1" ht="12.75" customHeight="1">
      <c r="A82" s="46" t="s">
        <v>148</v>
      </c>
      <c r="B82" s="54" t="s">
        <v>149</v>
      </c>
      <c r="C82" s="109">
        <v>297.629598</v>
      </c>
      <c r="D82" s="151">
        <v>351.322399</v>
      </c>
      <c r="E82" s="109">
        <v>225.004285</v>
      </c>
      <c r="F82" s="110">
        <v>267.415438</v>
      </c>
      <c r="G82" s="144">
        <v>75.59875983839484</v>
      </c>
      <c r="H82" s="145">
        <v>76.11681998106815</v>
      </c>
      <c r="I82" s="35"/>
      <c r="J82" s="35"/>
      <c r="K82" s="40"/>
      <c r="L82" s="41"/>
      <c r="M82" s="41"/>
      <c r="N82" s="41"/>
    </row>
    <row r="83" spans="1:14" s="27" customFormat="1" ht="12.75" customHeight="1">
      <c r="A83" s="42" t="s">
        <v>150</v>
      </c>
      <c r="B83" s="55" t="s">
        <v>151</v>
      </c>
      <c r="C83" s="104">
        <v>71.966603</v>
      </c>
      <c r="D83" s="152">
        <v>114.93027</v>
      </c>
      <c r="E83" s="104">
        <v>67.730917</v>
      </c>
      <c r="F83" s="105">
        <v>94.200386</v>
      </c>
      <c r="G83" s="146">
        <v>94.11437274592494</v>
      </c>
      <c r="H83" s="141">
        <v>81.9630772641533</v>
      </c>
      <c r="I83" s="35"/>
      <c r="J83" s="35"/>
      <c r="K83" s="40"/>
      <c r="L83" s="41"/>
      <c r="M83" s="41"/>
      <c r="N83" s="41"/>
    </row>
    <row r="84" spans="1:14" s="27" customFormat="1" ht="12.75" customHeight="1">
      <c r="A84" s="44" t="s">
        <v>152</v>
      </c>
      <c r="B84" s="49" t="s">
        <v>153</v>
      </c>
      <c r="C84" s="106">
        <v>1822.295715</v>
      </c>
      <c r="D84" s="153">
        <v>3193.11162</v>
      </c>
      <c r="E84" s="106">
        <v>935.039467</v>
      </c>
      <c r="F84" s="107">
        <v>1824.357262</v>
      </c>
      <c r="G84" s="142">
        <v>51.31107203421153</v>
      </c>
      <c r="H84" s="143">
        <v>57.134152485405444</v>
      </c>
      <c r="I84" s="35"/>
      <c r="J84" s="35"/>
      <c r="K84" s="40"/>
      <c r="L84" s="41"/>
      <c r="M84" s="41"/>
      <c r="N84" s="41"/>
    </row>
    <row r="85" spans="1:14" s="27" customFormat="1" ht="12.75" customHeight="1">
      <c r="A85" s="44" t="s">
        <v>154</v>
      </c>
      <c r="B85" s="49" t="s">
        <v>155</v>
      </c>
      <c r="C85" s="106">
        <v>1365.049072</v>
      </c>
      <c r="D85" s="153">
        <v>1467.271938</v>
      </c>
      <c r="E85" s="106">
        <v>862.876005</v>
      </c>
      <c r="F85" s="107">
        <v>922.232364</v>
      </c>
      <c r="G85" s="142">
        <v>63.212086854559615</v>
      </c>
      <c r="H85" s="143">
        <v>62.85354065021313</v>
      </c>
      <c r="I85" s="35"/>
      <c r="J85" s="35"/>
      <c r="K85" s="40"/>
      <c r="L85" s="41"/>
      <c r="M85" s="41"/>
      <c r="N85" s="41"/>
    </row>
    <row r="86" spans="1:14" s="27" customFormat="1" ht="12.75" customHeight="1">
      <c r="A86" s="44" t="s">
        <v>156</v>
      </c>
      <c r="B86" s="49" t="s">
        <v>157</v>
      </c>
      <c r="C86" s="106">
        <v>372.806011</v>
      </c>
      <c r="D86" s="153">
        <v>400.046084</v>
      </c>
      <c r="E86" s="106">
        <v>191.664216</v>
      </c>
      <c r="F86" s="107">
        <v>164.579787</v>
      </c>
      <c r="G86" s="142">
        <v>51.41124615611415</v>
      </c>
      <c r="H86" s="143">
        <v>41.14020698675306</v>
      </c>
      <c r="I86" s="35"/>
      <c r="J86" s="35"/>
      <c r="K86" s="40"/>
      <c r="L86" s="41"/>
      <c r="M86" s="41"/>
      <c r="N86" s="41"/>
    </row>
    <row r="87" spans="1:14" s="27" customFormat="1" ht="12.75" customHeight="1">
      <c r="A87" s="44" t="s">
        <v>158</v>
      </c>
      <c r="B87" s="49" t="s">
        <v>159</v>
      </c>
      <c r="C87" s="106">
        <v>7.244388</v>
      </c>
      <c r="D87" s="153">
        <v>6.570878</v>
      </c>
      <c r="E87" s="106">
        <v>2.573745</v>
      </c>
      <c r="F87" s="107">
        <v>7.246862</v>
      </c>
      <c r="G87" s="142">
        <v>35.52743171679927</v>
      </c>
      <c r="H87" s="143">
        <v>110.28757496334585</v>
      </c>
      <c r="I87" s="35"/>
      <c r="J87" s="35"/>
      <c r="K87" s="40"/>
      <c r="L87" s="41"/>
      <c r="M87" s="41"/>
      <c r="N87" s="41"/>
    </row>
    <row r="88" spans="1:14" s="27" customFormat="1" ht="12.75" customHeight="1">
      <c r="A88" s="44" t="s">
        <v>160</v>
      </c>
      <c r="B88" s="49" t="s">
        <v>161</v>
      </c>
      <c r="C88" s="106">
        <v>385.550299</v>
      </c>
      <c r="D88" s="153">
        <v>553.296132</v>
      </c>
      <c r="E88" s="106">
        <v>241.088483</v>
      </c>
      <c r="F88" s="107">
        <v>431.647396</v>
      </c>
      <c r="G88" s="142">
        <v>62.53100662230325</v>
      </c>
      <c r="H88" s="143">
        <v>78.01381051404134</v>
      </c>
      <c r="I88" s="35"/>
      <c r="J88" s="35"/>
      <c r="K88" s="40"/>
      <c r="L88" s="41"/>
      <c r="M88" s="41"/>
      <c r="N88" s="41"/>
    </row>
    <row r="89" spans="1:14" s="27" customFormat="1" ht="12.75" customHeight="1">
      <c r="A89" s="44" t="s">
        <v>162</v>
      </c>
      <c r="B89" s="49" t="s">
        <v>163</v>
      </c>
      <c r="C89" s="106">
        <v>6.078674</v>
      </c>
      <c r="D89" s="153">
        <v>1.765547</v>
      </c>
      <c r="E89" s="106">
        <v>2.282252</v>
      </c>
      <c r="F89" s="107">
        <v>1.745733</v>
      </c>
      <c r="G89" s="142">
        <v>37.54522779145583</v>
      </c>
      <c r="H89" s="143">
        <v>98.87774157244186</v>
      </c>
      <c r="I89" s="35"/>
      <c r="J89" s="35"/>
      <c r="K89" s="40"/>
      <c r="L89" s="41"/>
      <c r="M89" s="41"/>
      <c r="N89" s="41"/>
    </row>
    <row r="90" spans="1:14" s="27" customFormat="1" ht="12.75" customHeight="1">
      <c r="A90" s="44" t="s">
        <v>164</v>
      </c>
      <c r="B90" s="49" t="s">
        <v>165</v>
      </c>
      <c r="C90" s="106">
        <v>109.326909</v>
      </c>
      <c r="D90" s="153">
        <v>60.307851</v>
      </c>
      <c r="E90" s="106">
        <v>42.740279</v>
      </c>
      <c r="F90" s="107">
        <v>33.883005</v>
      </c>
      <c r="G90" s="142">
        <v>39.09401572855224</v>
      </c>
      <c r="H90" s="143">
        <v>56.18340636942941</v>
      </c>
      <c r="I90" s="35"/>
      <c r="J90" s="35"/>
      <c r="K90" s="40"/>
      <c r="L90" s="41"/>
      <c r="M90" s="41"/>
      <c r="N90" s="41"/>
    </row>
    <row r="91" spans="1:14" s="27" customFormat="1" ht="12.75" customHeight="1">
      <c r="A91" s="50" t="s">
        <v>166</v>
      </c>
      <c r="B91" s="51" t="s">
        <v>167</v>
      </c>
      <c r="C91" s="111">
        <v>43.233053</v>
      </c>
      <c r="D91" s="154">
        <v>18.919182</v>
      </c>
      <c r="E91" s="111">
        <v>26.852692</v>
      </c>
      <c r="F91" s="112">
        <v>11.66529</v>
      </c>
      <c r="G91" s="147">
        <v>62.111486783040746</v>
      </c>
      <c r="H91" s="148">
        <v>61.65853259406248</v>
      </c>
      <c r="I91" s="35"/>
      <c r="J91" s="35"/>
      <c r="K91" s="40"/>
      <c r="L91" s="41"/>
      <c r="M91" s="41"/>
      <c r="N91" s="41"/>
    </row>
    <row r="92" spans="1:14" s="27" customFormat="1" ht="12.75" customHeight="1">
      <c r="A92" s="52" t="s">
        <v>168</v>
      </c>
      <c r="B92" s="53" t="s">
        <v>169</v>
      </c>
      <c r="C92" s="113">
        <v>13.061213</v>
      </c>
      <c r="D92" s="155">
        <v>8.619221</v>
      </c>
      <c r="E92" s="113">
        <v>8.053711</v>
      </c>
      <c r="F92" s="108">
        <v>4.903162</v>
      </c>
      <c r="G92" s="149">
        <v>61.66127908640644</v>
      </c>
      <c r="H92" s="150">
        <v>56.886370589639135</v>
      </c>
      <c r="I92" s="35"/>
      <c r="J92" s="35"/>
      <c r="K92" s="40"/>
      <c r="L92" s="41"/>
      <c r="M92" s="41"/>
      <c r="N92" s="41"/>
    </row>
    <row r="93" spans="1:14" s="27" customFormat="1" ht="12.75" customHeight="1">
      <c r="A93" s="44" t="s">
        <v>170</v>
      </c>
      <c r="B93" s="49" t="s">
        <v>171</v>
      </c>
      <c r="C93" s="106">
        <v>186.993887</v>
      </c>
      <c r="D93" s="153">
        <v>66.756713</v>
      </c>
      <c r="E93" s="106">
        <v>123.894281</v>
      </c>
      <c r="F93" s="107">
        <v>61.926635</v>
      </c>
      <c r="G93" s="142">
        <v>66.25579209442284</v>
      </c>
      <c r="H93" s="143">
        <v>92.76465574331077</v>
      </c>
      <c r="I93" s="35"/>
      <c r="J93" s="35"/>
      <c r="K93" s="40"/>
      <c r="L93" s="41"/>
      <c r="M93" s="41"/>
      <c r="N93" s="41"/>
    </row>
    <row r="94" spans="1:14" s="27" customFormat="1" ht="12.75" customHeight="1">
      <c r="A94" s="44" t="s">
        <v>172</v>
      </c>
      <c r="B94" s="49" t="s">
        <v>173</v>
      </c>
      <c r="C94" s="106">
        <v>398.429482</v>
      </c>
      <c r="D94" s="153">
        <v>336.625493</v>
      </c>
      <c r="E94" s="106">
        <v>313.459221</v>
      </c>
      <c r="F94" s="107">
        <v>290.840403</v>
      </c>
      <c r="G94" s="142">
        <v>78.67370141047945</v>
      </c>
      <c r="H94" s="143">
        <v>86.39880491760616</v>
      </c>
      <c r="I94" s="35"/>
      <c r="J94" s="35"/>
      <c r="K94" s="40"/>
      <c r="L94" s="41"/>
      <c r="M94" s="41"/>
      <c r="N94" s="41"/>
    </row>
    <row r="95" spans="1:14" s="27" customFormat="1" ht="12.75" customHeight="1">
      <c r="A95" s="44" t="s">
        <v>174</v>
      </c>
      <c r="B95" s="49" t="s">
        <v>175</v>
      </c>
      <c r="C95" s="106">
        <v>4905.112161</v>
      </c>
      <c r="D95" s="153">
        <v>4290.38521</v>
      </c>
      <c r="E95" s="106">
        <v>3244.225267</v>
      </c>
      <c r="F95" s="107">
        <v>3131.152565</v>
      </c>
      <c r="G95" s="142">
        <v>66.13967551638214</v>
      </c>
      <c r="H95" s="143">
        <v>72.98068615615053</v>
      </c>
      <c r="I95" s="35"/>
      <c r="J95" s="35"/>
      <c r="K95" s="40"/>
      <c r="L95" s="41"/>
      <c r="M95" s="41"/>
      <c r="N95" s="41"/>
    </row>
    <row r="96" spans="1:14" s="27" customFormat="1" ht="12.75" customHeight="1">
      <c r="A96" s="44" t="s">
        <v>176</v>
      </c>
      <c r="B96" s="49" t="s">
        <v>177</v>
      </c>
      <c r="C96" s="106">
        <v>7449.979072</v>
      </c>
      <c r="D96" s="153">
        <v>8986.468535</v>
      </c>
      <c r="E96" s="106">
        <v>6320.955627</v>
      </c>
      <c r="F96" s="107">
        <v>8518.093089</v>
      </c>
      <c r="G96" s="142">
        <v>84.84528031436597</v>
      </c>
      <c r="H96" s="143">
        <v>94.78799214423556</v>
      </c>
      <c r="I96" s="35"/>
      <c r="J96" s="35"/>
      <c r="K96" s="40"/>
      <c r="L96" s="41"/>
      <c r="M96" s="41"/>
      <c r="N96" s="41"/>
    </row>
    <row r="97" spans="1:14" s="27" customFormat="1" ht="12.75" customHeight="1">
      <c r="A97" s="44" t="s">
        <v>178</v>
      </c>
      <c r="B97" s="49" t="s">
        <v>179</v>
      </c>
      <c r="C97" s="106">
        <v>184.826611</v>
      </c>
      <c r="D97" s="153">
        <v>328.439024</v>
      </c>
      <c r="E97" s="106">
        <v>137.860289</v>
      </c>
      <c r="F97" s="107">
        <v>262.523887</v>
      </c>
      <c r="G97" s="142">
        <v>74.58898275205618</v>
      </c>
      <c r="H97" s="143">
        <v>79.93078404714782</v>
      </c>
      <c r="I97" s="35"/>
      <c r="J97" s="35"/>
      <c r="K97" s="40"/>
      <c r="L97" s="41"/>
      <c r="M97" s="41"/>
      <c r="N97" s="41"/>
    </row>
    <row r="98" spans="1:14" s="27" customFormat="1" ht="12.75" customHeight="1">
      <c r="A98" s="44" t="s">
        <v>180</v>
      </c>
      <c r="B98" s="49" t="s">
        <v>181</v>
      </c>
      <c r="C98" s="106">
        <v>5898.575425</v>
      </c>
      <c r="D98" s="153">
        <v>9580.302147</v>
      </c>
      <c r="E98" s="106">
        <v>3515.564006</v>
      </c>
      <c r="F98" s="107">
        <v>6432.769247</v>
      </c>
      <c r="G98" s="142">
        <v>59.60022128563356</v>
      </c>
      <c r="H98" s="143">
        <v>67.1457867225448</v>
      </c>
      <c r="I98" s="35"/>
      <c r="J98" s="35"/>
      <c r="K98" s="40"/>
      <c r="L98" s="41"/>
      <c r="M98" s="41"/>
      <c r="N98" s="41"/>
    </row>
    <row r="99" spans="1:14" s="27" customFormat="1" ht="12.75" customHeight="1">
      <c r="A99" s="44" t="s">
        <v>182</v>
      </c>
      <c r="B99" s="49" t="s">
        <v>183</v>
      </c>
      <c r="C99" s="106">
        <v>50.599012</v>
      </c>
      <c r="D99" s="153">
        <v>56.340953</v>
      </c>
      <c r="E99" s="106">
        <v>20.589854</v>
      </c>
      <c r="F99" s="107">
        <v>33.711019</v>
      </c>
      <c r="G99" s="142">
        <v>40.692205610655</v>
      </c>
      <c r="H99" s="143">
        <v>59.83395240048567</v>
      </c>
      <c r="I99" s="35"/>
      <c r="J99" s="35"/>
      <c r="K99" s="40"/>
      <c r="L99" s="41"/>
      <c r="M99" s="41"/>
      <c r="N99" s="41"/>
    </row>
    <row r="100" spans="1:14" s="27" customFormat="1" ht="12.75" customHeight="1">
      <c r="A100" s="44" t="s">
        <v>184</v>
      </c>
      <c r="B100" s="49" t="s">
        <v>185</v>
      </c>
      <c r="C100" s="106">
        <v>5.400701</v>
      </c>
      <c r="D100" s="153">
        <v>56.19483</v>
      </c>
      <c r="E100" s="106">
        <v>2.183868</v>
      </c>
      <c r="F100" s="107">
        <v>41.196555</v>
      </c>
      <c r="G100" s="142">
        <v>40.43675071069478</v>
      </c>
      <c r="H100" s="143">
        <v>73.31022266639118</v>
      </c>
      <c r="I100" s="35"/>
      <c r="J100" s="35"/>
      <c r="K100" s="40"/>
      <c r="L100" s="41"/>
      <c r="M100" s="41"/>
      <c r="N100" s="41"/>
    </row>
    <row r="101" spans="1:14" s="27" customFormat="1" ht="12.75" customHeight="1">
      <c r="A101" s="46" t="s">
        <v>186</v>
      </c>
      <c r="B101" s="54" t="s">
        <v>187</v>
      </c>
      <c r="C101" s="109">
        <v>1312.325171</v>
      </c>
      <c r="D101" s="151">
        <v>380.846456</v>
      </c>
      <c r="E101" s="109">
        <v>969.510869</v>
      </c>
      <c r="F101" s="110">
        <v>289.443971</v>
      </c>
      <c r="G101" s="144">
        <v>73.87733546718658</v>
      </c>
      <c r="H101" s="145">
        <v>76.00017446401024</v>
      </c>
      <c r="I101" s="35"/>
      <c r="J101" s="35"/>
      <c r="K101" s="40"/>
      <c r="L101" s="41"/>
      <c r="M101" s="41"/>
      <c r="N101" s="41"/>
    </row>
    <row r="102" spans="1:14" s="27" customFormat="1" ht="12.75" customHeight="1">
      <c r="A102" s="42" t="s">
        <v>188</v>
      </c>
      <c r="B102" s="55" t="s">
        <v>189</v>
      </c>
      <c r="C102" s="104">
        <v>43.984561</v>
      </c>
      <c r="D102" s="152">
        <v>6.620442</v>
      </c>
      <c r="E102" s="104">
        <v>16.78295</v>
      </c>
      <c r="F102" s="105">
        <v>4.821411</v>
      </c>
      <c r="G102" s="146">
        <v>38.15645676218071</v>
      </c>
      <c r="H102" s="141">
        <v>72.82611946453123</v>
      </c>
      <c r="I102" s="35"/>
      <c r="J102" s="35"/>
      <c r="K102" s="40"/>
      <c r="L102" s="41"/>
      <c r="M102" s="41"/>
      <c r="N102" s="41"/>
    </row>
    <row r="103" spans="1:14" s="27" customFormat="1" ht="12.75" customHeight="1">
      <c r="A103" s="44" t="s">
        <v>190</v>
      </c>
      <c r="B103" s="49" t="s">
        <v>191</v>
      </c>
      <c r="C103" s="106">
        <v>4.826366</v>
      </c>
      <c r="D103" s="153">
        <v>2.757991</v>
      </c>
      <c r="E103" s="106">
        <v>4.262907</v>
      </c>
      <c r="F103" s="107">
        <v>6.208785</v>
      </c>
      <c r="G103" s="142">
        <v>88.3253984467817</v>
      </c>
      <c r="H103" s="143">
        <v>225.11984266808702</v>
      </c>
      <c r="I103" s="35"/>
      <c r="J103" s="35"/>
      <c r="K103" s="40"/>
      <c r="L103" s="41"/>
      <c r="M103" s="41"/>
      <c r="N103" s="41"/>
    </row>
    <row r="104" spans="1:14" s="27" customFormat="1" ht="12.75" customHeight="1">
      <c r="A104" s="44" t="s">
        <v>192</v>
      </c>
      <c r="B104" s="49" t="s">
        <v>193</v>
      </c>
      <c r="C104" s="106">
        <v>11.889181</v>
      </c>
      <c r="D104" s="153">
        <v>8.121832</v>
      </c>
      <c r="E104" s="106">
        <v>10.268717</v>
      </c>
      <c r="F104" s="107">
        <v>12.124928</v>
      </c>
      <c r="G104" s="142">
        <v>86.3702638558535</v>
      </c>
      <c r="H104" s="143">
        <v>149.28809165222822</v>
      </c>
      <c r="I104" s="35"/>
      <c r="J104" s="35"/>
      <c r="K104" s="40"/>
      <c r="L104" s="41"/>
      <c r="M104" s="41"/>
      <c r="N104" s="41"/>
    </row>
    <row r="105" spans="1:14" s="27" customFormat="1" ht="12.75" customHeight="1">
      <c r="A105" s="44" t="s">
        <v>194</v>
      </c>
      <c r="B105" s="49" t="s">
        <v>195</v>
      </c>
      <c r="C105" s="106">
        <v>586.915762</v>
      </c>
      <c r="D105" s="153">
        <v>884.117439</v>
      </c>
      <c r="E105" s="106">
        <v>433.134432</v>
      </c>
      <c r="F105" s="107">
        <v>756.521462</v>
      </c>
      <c r="G105" s="142">
        <v>73.79839834664382</v>
      </c>
      <c r="H105" s="143">
        <v>85.56798323712287</v>
      </c>
      <c r="I105" s="35"/>
      <c r="J105" s="35"/>
      <c r="K105" s="40"/>
      <c r="L105" s="41"/>
      <c r="M105" s="41"/>
      <c r="N105" s="41"/>
    </row>
    <row r="106" spans="1:14" s="27" customFormat="1" ht="12.75" customHeight="1">
      <c r="A106" s="44" t="s">
        <v>196</v>
      </c>
      <c r="B106" s="49" t="s">
        <v>197</v>
      </c>
      <c r="C106" s="106">
        <v>234.75662</v>
      </c>
      <c r="D106" s="153">
        <v>152.940005</v>
      </c>
      <c r="E106" s="106">
        <v>206.572282</v>
      </c>
      <c r="F106" s="107">
        <v>145.427773</v>
      </c>
      <c r="G106" s="142">
        <v>87.99423079102094</v>
      </c>
      <c r="H106" s="143">
        <v>95.08811837687594</v>
      </c>
      <c r="I106" s="35"/>
      <c r="J106" s="35"/>
      <c r="K106" s="40"/>
      <c r="L106" s="41"/>
      <c r="M106" s="41"/>
      <c r="N106" s="41"/>
    </row>
    <row r="107" spans="1:14" s="27" customFormat="1" ht="12.75" customHeight="1">
      <c r="A107" s="44" t="s">
        <v>198</v>
      </c>
      <c r="B107" s="49" t="s">
        <v>199</v>
      </c>
      <c r="C107" s="106">
        <v>81.738024</v>
      </c>
      <c r="D107" s="153">
        <v>67.386268</v>
      </c>
      <c r="E107" s="106">
        <v>85.26066</v>
      </c>
      <c r="F107" s="107">
        <v>81.178895</v>
      </c>
      <c r="G107" s="142">
        <v>104.3096662087158</v>
      </c>
      <c r="H107" s="143">
        <v>120.46800840788512</v>
      </c>
      <c r="I107" s="35"/>
      <c r="J107" s="35"/>
      <c r="K107" s="40"/>
      <c r="L107" s="41"/>
      <c r="M107" s="41"/>
      <c r="N107" s="41"/>
    </row>
    <row r="108" spans="1:14" s="27" customFormat="1" ht="12.75" customHeight="1">
      <c r="A108" s="44" t="s">
        <v>200</v>
      </c>
      <c r="B108" s="49" t="s">
        <v>201</v>
      </c>
      <c r="C108" s="106">
        <v>0.965025</v>
      </c>
      <c r="D108" s="153">
        <v>0.166664</v>
      </c>
      <c r="E108" s="106">
        <v>0.970747</v>
      </c>
      <c r="F108" s="107">
        <v>0.43527</v>
      </c>
      <c r="G108" s="142">
        <v>100.59293800678739</v>
      </c>
      <c r="H108" s="143">
        <v>261.16617865885854</v>
      </c>
      <c r="I108" s="35"/>
      <c r="J108" s="35"/>
      <c r="K108" s="40"/>
      <c r="L108" s="41"/>
      <c r="M108" s="41"/>
      <c r="N108" s="41"/>
    </row>
    <row r="109" spans="1:14" s="27" customFormat="1" ht="12.75" customHeight="1">
      <c r="A109" s="46">
        <v>98</v>
      </c>
      <c r="B109" s="49" t="s">
        <v>204</v>
      </c>
      <c r="C109" s="106">
        <v>0</v>
      </c>
      <c r="D109" s="153">
        <v>0</v>
      </c>
      <c r="E109" s="106">
        <v>0.003634</v>
      </c>
      <c r="F109" s="107">
        <v>0.010306</v>
      </c>
      <c r="G109" s="142">
        <v>0</v>
      </c>
      <c r="H109" s="143">
        <v>0</v>
      </c>
      <c r="I109" s="35"/>
      <c r="J109" s="35"/>
      <c r="K109" s="40"/>
      <c r="L109" s="41"/>
      <c r="M109" s="41"/>
      <c r="N109" s="41"/>
    </row>
    <row r="110" spans="1:14" s="27" customFormat="1" ht="12.75" customHeight="1">
      <c r="A110" s="50">
        <v>99</v>
      </c>
      <c r="B110" s="51" t="s">
        <v>202</v>
      </c>
      <c r="C110" s="106">
        <v>81.141233</v>
      </c>
      <c r="D110" s="153">
        <v>26.469947</v>
      </c>
      <c r="E110" s="106">
        <v>61.349967</v>
      </c>
      <c r="F110" s="107">
        <v>30.488568</v>
      </c>
      <c r="G110" s="147">
        <v>75.60886707255237</v>
      </c>
      <c r="H110" s="148">
        <v>115.18182488238453</v>
      </c>
      <c r="I110" s="35"/>
      <c r="J110" s="35"/>
      <c r="K110" s="40"/>
      <c r="L110" s="41"/>
      <c r="M110" s="41"/>
      <c r="N110" s="41"/>
    </row>
    <row r="111" spans="1:10" ht="12.75">
      <c r="A111" s="57"/>
      <c r="B111" s="57"/>
      <c r="C111" s="57"/>
      <c r="D111" s="57"/>
      <c r="I111" s="59"/>
      <c r="J111" s="59"/>
    </row>
    <row r="112" spans="1:8" s="60" customFormat="1" ht="21" customHeight="1">
      <c r="A112" s="136" t="s">
        <v>225</v>
      </c>
      <c r="B112" s="136"/>
      <c r="C112" s="136"/>
      <c r="D112" s="136"/>
      <c r="E112" s="136"/>
      <c r="F112" s="136"/>
      <c r="G112" s="136"/>
      <c r="H112" s="136"/>
    </row>
    <row r="113" s="60" customFormat="1" ht="11.25">
      <c r="A113" s="60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1" sqref="B21"/>
    </sheetView>
  </sheetViews>
  <sheetFormatPr defaultColWidth="9.00390625" defaultRowHeight="12.75"/>
  <cols>
    <col min="1" max="1" width="3.125" style="61" customWidth="1"/>
    <col min="2" max="2" width="41.75390625" style="8" customWidth="1"/>
    <col min="3" max="7" width="10.125" style="59" customWidth="1"/>
    <col min="8" max="9" width="10.125" style="89" customWidth="1"/>
    <col min="10" max="10" width="8.00390625" style="70" bestFit="1" customWidth="1"/>
    <col min="11" max="12" width="6.75390625" style="58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69"/>
      <c r="D1" s="69"/>
      <c r="E1" s="70"/>
      <c r="F1" s="70"/>
      <c r="G1" s="71"/>
      <c r="H1" s="71"/>
      <c r="I1" s="71"/>
      <c r="J1" s="69"/>
      <c r="K1" s="5"/>
      <c r="L1" s="6"/>
      <c r="M1" s="7"/>
      <c r="N1" s="7"/>
    </row>
    <row r="2" spans="1:14" ht="15" customHeight="1">
      <c r="A2" s="10" t="s">
        <v>1</v>
      </c>
      <c r="B2" s="2"/>
      <c r="C2" s="69"/>
      <c r="D2" s="69"/>
      <c r="E2" s="72"/>
      <c r="F2" s="85"/>
      <c r="G2" s="73"/>
      <c r="H2" s="95"/>
      <c r="I2" s="95"/>
      <c r="J2" s="69"/>
      <c r="K2" s="13"/>
      <c r="L2" s="14"/>
      <c r="M2" s="15"/>
      <c r="N2" s="15"/>
    </row>
    <row r="3" spans="1:14" ht="18" customHeight="1">
      <c r="A3" s="10"/>
      <c r="B3" s="2"/>
      <c r="C3" s="69"/>
      <c r="D3" s="69"/>
      <c r="E3" s="72"/>
      <c r="F3" s="85"/>
      <c r="G3" s="73"/>
      <c r="H3" s="95"/>
      <c r="I3" s="95"/>
      <c r="J3" s="69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október 2009  (a rovnaké obdobie roku 2008)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72"/>
      <c r="D6" s="72"/>
      <c r="E6" s="72"/>
      <c r="F6" s="85"/>
      <c r="G6" s="94" t="s">
        <v>221</v>
      </c>
      <c r="H6" s="74"/>
      <c r="I6" s="74"/>
      <c r="J6" s="72"/>
      <c r="K6" s="3"/>
      <c r="L6" s="14"/>
      <c r="M6" s="15"/>
      <c r="N6" s="15"/>
    </row>
    <row r="7" spans="1:14" ht="6" customHeight="1">
      <c r="A7" s="22"/>
      <c r="B7" s="11"/>
      <c r="C7" s="72"/>
      <c r="D7" s="72"/>
      <c r="E7" s="72"/>
      <c r="F7" s="85"/>
      <c r="G7" s="75"/>
      <c r="H7" s="86"/>
      <c r="I7" s="86"/>
      <c r="J7" s="72"/>
      <c r="K7" s="3"/>
      <c r="L7" s="3"/>
      <c r="M7" s="15"/>
      <c r="N7" s="15"/>
    </row>
    <row r="8" spans="1:12" s="27" customFormat="1" ht="12.75" customHeight="1">
      <c r="A8" s="24" t="s">
        <v>3</v>
      </c>
      <c r="B8" s="62" t="s">
        <v>4</v>
      </c>
      <c r="C8" s="76" t="str">
        <f>SR_HS2!C8</f>
        <v>jan. - okt. 2008</v>
      </c>
      <c r="D8" s="77"/>
      <c r="E8" s="97" t="str">
        <f>SR_HS2!E8</f>
        <v>jan. - okt. 2009</v>
      </c>
      <c r="F8" s="76"/>
      <c r="G8" s="83"/>
      <c r="H8" s="101"/>
      <c r="I8" s="96" t="s">
        <v>215</v>
      </c>
      <c r="J8" s="91"/>
      <c r="K8" s="63" t="s">
        <v>214</v>
      </c>
      <c r="L8" s="26"/>
    </row>
    <row r="9" spans="1:12" s="27" customFormat="1" ht="12.75">
      <c r="A9" s="28" t="s">
        <v>5</v>
      </c>
      <c r="B9" s="29"/>
      <c r="C9" s="80" t="s">
        <v>6</v>
      </c>
      <c r="D9" s="81" t="s">
        <v>7</v>
      </c>
      <c r="E9" s="80" t="s">
        <v>6</v>
      </c>
      <c r="F9" s="90" t="s">
        <v>210</v>
      </c>
      <c r="G9" s="84" t="s">
        <v>7</v>
      </c>
      <c r="H9" s="90" t="s">
        <v>210</v>
      </c>
      <c r="I9" s="82" t="s">
        <v>209</v>
      </c>
      <c r="J9" s="92"/>
      <c r="K9" s="80" t="s">
        <v>6</v>
      </c>
      <c r="L9" s="81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87"/>
      <c r="I10" s="87"/>
      <c r="J10" s="98"/>
      <c r="K10" s="31"/>
      <c r="L10" s="31"/>
    </row>
    <row r="11" spans="1:18" s="37" customFormat="1" ht="12.75" customHeight="1">
      <c r="A11" s="33"/>
      <c r="B11" s="34" t="s">
        <v>8</v>
      </c>
      <c r="C11" s="102">
        <f>SR_HS2!C11</f>
        <v>42911.30077899998</v>
      </c>
      <c r="D11" s="103">
        <f>SR_HS2!D11</f>
        <v>42723.79797599999</v>
      </c>
      <c r="E11" s="102">
        <f>SR_HS2!E11</f>
        <v>31473.565950000004</v>
      </c>
      <c r="F11" s="156">
        <v>1</v>
      </c>
      <c r="G11" s="157">
        <f>SR_HS2!F11</f>
        <v>32607.008651</v>
      </c>
      <c r="H11" s="156">
        <v>1</v>
      </c>
      <c r="I11" s="158">
        <f>G11-E11</f>
        <v>1133.4427009999963</v>
      </c>
      <c r="J11" s="159"/>
      <c r="K11" s="137">
        <f>SR_HS2!G11</f>
        <v>73.34563478300011</v>
      </c>
      <c r="L11" s="137">
        <f>SR_HS2!H11</f>
        <v>76.32048225047063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64"/>
      <c r="B12" s="36"/>
      <c r="C12" s="138"/>
      <c r="D12" s="139"/>
      <c r="E12" s="138"/>
      <c r="F12" s="138"/>
      <c r="G12" s="139"/>
      <c r="H12" s="160"/>
      <c r="I12" s="160"/>
      <c r="J12" s="161"/>
      <c r="K12" s="162"/>
      <c r="L12" s="162"/>
      <c r="M12" s="35"/>
      <c r="N12" s="35"/>
      <c r="O12" s="36"/>
      <c r="P12" s="36"/>
      <c r="Q12" s="36"/>
      <c r="R12" s="36"/>
    </row>
    <row r="13" spans="1:18" s="27" customFormat="1" ht="13.5" customHeight="1">
      <c r="A13" s="65" t="s">
        <v>205</v>
      </c>
      <c r="B13" s="66" t="s">
        <v>206</v>
      </c>
      <c r="C13" s="163" t="s">
        <v>212</v>
      </c>
      <c r="D13" s="164" t="s">
        <v>213</v>
      </c>
      <c r="E13" s="165" t="s">
        <v>216</v>
      </c>
      <c r="F13" s="166" t="s">
        <v>217</v>
      </c>
      <c r="G13" s="167" t="s">
        <v>218</v>
      </c>
      <c r="H13" s="166" t="s">
        <v>219</v>
      </c>
      <c r="I13" s="168" t="s">
        <v>220</v>
      </c>
      <c r="J13" s="169" t="s">
        <v>211</v>
      </c>
      <c r="K13" s="170" t="s">
        <v>207</v>
      </c>
      <c r="L13" s="170" t="s">
        <v>208</v>
      </c>
      <c r="M13" s="35"/>
      <c r="N13" s="35"/>
      <c r="O13" s="40"/>
      <c r="P13" s="41"/>
      <c r="Q13" s="41"/>
      <c r="R13" s="41"/>
    </row>
    <row r="14" spans="1:18" s="27" customFormat="1" ht="12.75" customHeight="1">
      <c r="A14" s="42" t="str">
        <f>SR_HS2!A96</f>
        <v>85</v>
      </c>
      <c r="B14" s="55" t="str">
        <f>SR_HS2!B96</f>
        <v>  Elektrické stroje, prístroje a zariadenia a ich časti a súčasti</v>
      </c>
      <c r="C14" s="104">
        <f>SR_HS2!C96</f>
        <v>7449.979072</v>
      </c>
      <c r="D14" s="114">
        <f>SR_HS2!D96</f>
        <v>8986.468535</v>
      </c>
      <c r="E14" s="115">
        <f>SR_HS2!E96</f>
        <v>6320.955627</v>
      </c>
      <c r="F14" s="171">
        <f aca="true" t="shared" si="0" ref="F14:F45">E14/$E$11*100</f>
        <v>20.083379293727596</v>
      </c>
      <c r="G14" s="105">
        <f>SR_HS2!F96</f>
        <v>8518.093089</v>
      </c>
      <c r="H14" s="172">
        <f aca="true" t="shared" si="1" ref="H14:H45">G14/$G$11*100</f>
        <v>26.123503631292976</v>
      </c>
      <c r="I14" s="129">
        <f aca="true" t="shared" si="2" ref="I14:I45">G14-E14</f>
        <v>2197.1374619999997</v>
      </c>
      <c r="J14" s="173">
        <f aca="true" t="shared" si="3" ref="J14:J45">E14-C14</f>
        <v>-1129.0234449999998</v>
      </c>
      <c r="K14" s="174">
        <f>SR_HS2!G96</f>
        <v>84.84528031436597</v>
      </c>
      <c r="L14" s="141">
        <f>SR_HS2!H96</f>
        <v>94.78799214423556</v>
      </c>
      <c r="M14" s="35"/>
      <c r="N14" s="35"/>
      <c r="O14" s="40"/>
      <c r="P14" s="41"/>
      <c r="Q14" s="41"/>
      <c r="R14" s="41"/>
    </row>
    <row r="15" spans="1:18" s="27" customFormat="1" ht="12.75" customHeight="1">
      <c r="A15" s="44" t="str">
        <f>SR_HS2!A98</f>
        <v>87</v>
      </c>
      <c r="B15" s="49" t="str">
        <f>SR_HS2!B98</f>
        <v>  Vozidlá, iné ako koľajové, ich časti a príslušenstvo</v>
      </c>
      <c r="C15" s="106">
        <f>SR_HS2!C98</f>
        <v>5898.575425</v>
      </c>
      <c r="D15" s="116">
        <f>SR_HS2!D98</f>
        <v>9580.302147</v>
      </c>
      <c r="E15" s="117">
        <f>SR_HS2!E98</f>
        <v>3515.564006</v>
      </c>
      <c r="F15" s="175">
        <f t="shared" si="0"/>
        <v>11.16989416320015</v>
      </c>
      <c r="G15" s="107">
        <f>SR_HS2!F98</f>
        <v>6432.769247</v>
      </c>
      <c r="H15" s="176">
        <f t="shared" si="1"/>
        <v>19.728179655641974</v>
      </c>
      <c r="I15" s="130">
        <f t="shared" si="2"/>
        <v>2917.205241</v>
      </c>
      <c r="J15" s="177">
        <f t="shared" si="3"/>
        <v>-2383.011419</v>
      </c>
      <c r="K15" s="178">
        <f>SR_HS2!G98</f>
        <v>59.60022128563356</v>
      </c>
      <c r="L15" s="143">
        <f>SR_HS2!H98</f>
        <v>67.1457867225448</v>
      </c>
      <c r="M15" s="35"/>
      <c r="N15" s="35"/>
      <c r="O15" s="40"/>
      <c r="P15" s="41"/>
      <c r="Q15" s="41"/>
      <c r="R15" s="41"/>
    </row>
    <row r="16" spans="1:18" s="27" customFormat="1" ht="12.75" customHeight="1">
      <c r="A16" s="44" t="str">
        <f>SR_HS2!A95</f>
        <v>84</v>
      </c>
      <c r="B16" s="49" t="str">
        <f>SR_HS2!B95</f>
        <v>  Jadrové reaktory, kotly, stroje, prístroje, zariadenia; ich časti, súčasti</v>
      </c>
      <c r="C16" s="106">
        <f>SR_HS2!C95</f>
        <v>4905.112161</v>
      </c>
      <c r="D16" s="116">
        <f>SR_HS2!D95</f>
        <v>4290.38521</v>
      </c>
      <c r="E16" s="117">
        <f>SR_HS2!E95</f>
        <v>3244.225267</v>
      </c>
      <c r="F16" s="179">
        <f t="shared" si="0"/>
        <v>10.3077778735142</v>
      </c>
      <c r="G16" s="107">
        <f>SR_HS2!F95</f>
        <v>3131.152565</v>
      </c>
      <c r="H16" s="180">
        <f t="shared" si="1"/>
        <v>9.602697992058749</v>
      </c>
      <c r="I16" s="130">
        <f t="shared" si="2"/>
        <v>-113.07270199999994</v>
      </c>
      <c r="J16" s="177">
        <f t="shared" si="3"/>
        <v>-1660.8868940000002</v>
      </c>
      <c r="K16" s="178">
        <f>SR_HS2!G95</f>
        <v>66.13967551638214</v>
      </c>
      <c r="L16" s="143">
        <f>SR_HS2!H95</f>
        <v>72.98068615615053</v>
      </c>
      <c r="M16" s="35"/>
      <c r="N16" s="35"/>
      <c r="O16" s="40"/>
      <c r="P16" s="41"/>
      <c r="Q16" s="41"/>
      <c r="R16" s="41"/>
    </row>
    <row r="17" spans="1:18" s="27" customFormat="1" ht="12.75" customHeight="1">
      <c r="A17" s="44" t="str">
        <f>SR_HS2!A84</f>
        <v>72</v>
      </c>
      <c r="B17" s="49" t="str">
        <f>SR_HS2!B84</f>
        <v>  Železo a oceľ</v>
      </c>
      <c r="C17" s="106">
        <f>SR_HS2!C84</f>
        <v>1822.295715</v>
      </c>
      <c r="D17" s="116">
        <f>SR_HS2!D84</f>
        <v>3193.11162</v>
      </c>
      <c r="E17" s="117">
        <f>SR_HS2!E84</f>
        <v>935.039467</v>
      </c>
      <c r="F17" s="179">
        <f t="shared" si="0"/>
        <v>2.9708723456548776</v>
      </c>
      <c r="G17" s="107">
        <f>SR_HS2!F84</f>
        <v>1824.357262</v>
      </c>
      <c r="H17" s="180">
        <f t="shared" si="1"/>
        <v>5.594985058355085</v>
      </c>
      <c r="I17" s="130">
        <f t="shared" si="2"/>
        <v>889.317795</v>
      </c>
      <c r="J17" s="177">
        <f t="shared" si="3"/>
        <v>-887.256248</v>
      </c>
      <c r="K17" s="178">
        <f>SR_HS2!G84</f>
        <v>51.31107203421153</v>
      </c>
      <c r="L17" s="143">
        <f>SR_HS2!H84</f>
        <v>57.134152485405444</v>
      </c>
      <c r="M17" s="35"/>
      <c r="N17" s="35"/>
      <c r="O17" s="40"/>
      <c r="P17" s="41"/>
      <c r="Q17" s="41"/>
      <c r="R17" s="41"/>
    </row>
    <row r="18" spans="1:18" s="27" customFormat="1" ht="12.75" customHeight="1">
      <c r="A18" s="44" t="str">
        <f>SR_HS2!A39</f>
        <v>27</v>
      </c>
      <c r="B18" s="49" t="str">
        <f>SR_HS2!B39</f>
        <v>  Nerastné palivá, minerálne oleje; bitúmenové látky; minerálne  vosky</v>
      </c>
      <c r="C18" s="106">
        <f>SR_HS2!C39</f>
        <v>5476.90154</v>
      </c>
      <c r="D18" s="116">
        <f>SR_HS2!D39</f>
        <v>2226.829108</v>
      </c>
      <c r="E18" s="117">
        <f>SR_HS2!E39</f>
        <v>3788.543128</v>
      </c>
      <c r="F18" s="179">
        <f t="shared" si="0"/>
        <v>12.037222391700421</v>
      </c>
      <c r="G18" s="107">
        <f>SR_HS2!F39</f>
        <v>1498.068741</v>
      </c>
      <c r="H18" s="180">
        <f t="shared" si="1"/>
        <v>4.594315157928652</v>
      </c>
      <c r="I18" s="130">
        <f t="shared" si="2"/>
        <v>-2290.4743869999998</v>
      </c>
      <c r="J18" s="177">
        <f t="shared" si="3"/>
        <v>-1688.358412</v>
      </c>
      <c r="K18" s="178">
        <f>SR_HS2!G39</f>
        <v>69.17311002088967</v>
      </c>
      <c r="L18" s="143">
        <f>SR_HS2!H39</f>
        <v>67.27362847998124</v>
      </c>
      <c r="M18" s="35"/>
      <c r="N18" s="35"/>
      <c r="O18" s="40"/>
      <c r="P18" s="41"/>
      <c r="Q18" s="41"/>
      <c r="R18" s="41"/>
    </row>
    <row r="19" spans="1:18" s="27" customFormat="1" ht="12.75" customHeight="1">
      <c r="A19" s="44" t="str">
        <f>SR_HS2!A51</f>
        <v>39</v>
      </c>
      <c r="B19" s="49" t="str">
        <f>SR_HS2!B51</f>
        <v>  Plasty a výrobky z nich</v>
      </c>
      <c r="C19" s="106">
        <f>SR_HS2!C51</f>
        <v>1764.601648</v>
      </c>
      <c r="D19" s="116">
        <f>SR_HS2!D51</f>
        <v>1216.796403</v>
      </c>
      <c r="E19" s="117">
        <f>SR_HS2!E51</f>
        <v>1356.341233</v>
      </c>
      <c r="F19" s="179">
        <f t="shared" si="0"/>
        <v>4.309461581680102</v>
      </c>
      <c r="G19" s="107">
        <f>SR_HS2!F51</f>
        <v>979.28635</v>
      </c>
      <c r="H19" s="180">
        <f t="shared" si="1"/>
        <v>3.0033001815085756</v>
      </c>
      <c r="I19" s="130">
        <f t="shared" si="2"/>
        <v>-377.05488300000013</v>
      </c>
      <c r="J19" s="177">
        <f t="shared" si="3"/>
        <v>-408.26041499999997</v>
      </c>
      <c r="K19" s="178">
        <f>SR_HS2!G51</f>
        <v>76.86387658864977</v>
      </c>
      <c r="L19" s="143">
        <f>SR_HS2!H51</f>
        <v>80.48070717381961</v>
      </c>
      <c r="M19" s="35"/>
      <c r="N19" s="35"/>
      <c r="O19" s="40"/>
      <c r="P19" s="41"/>
      <c r="Q19" s="41"/>
      <c r="R19" s="41"/>
    </row>
    <row r="20" spans="1:18" s="27" customFormat="1" ht="12.75" customHeight="1">
      <c r="A20" s="44" t="str">
        <f>SR_HS2!A85</f>
        <v>73</v>
      </c>
      <c r="B20" s="49" t="str">
        <f>SR_HS2!B85</f>
        <v>  Predmety zo železa alebo z ocele</v>
      </c>
      <c r="C20" s="106">
        <f>SR_HS2!C85</f>
        <v>1365.049072</v>
      </c>
      <c r="D20" s="116">
        <f>SR_HS2!D85</f>
        <v>1467.271938</v>
      </c>
      <c r="E20" s="117">
        <f>SR_HS2!E85</f>
        <v>862.876005</v>
      </c>
      <c r="F20" s="179">
        <f t="shared" si="0"/>
        <v>2.7415895814627254</v>
      </c>
      <c r="G20" s="107">
        <f>SR_HS2!F85</f>
        <v>922.232364</v>
      </c>
      <c r="H20" s="180">
        <f t="shared" si="1"/>
        <v>2.8283255721825213</v>
      </c>
      <c r="I20" s="130">
        <f t="shared" si="2"/>
        <v>59.356359</v>
      </c>
      <c r="J20" s="177">
        <f t="shared" si="3"/>
        <v>-502.17306700000006</v>
      </c>
      <c r="K20" s="178">
        <f>SR_HS2!G85</f>
        <v>63.212086854559615</v>
      </c>
      <c r="L20" s="143">
        <f>SR_HS2!H85</f>
        <v>62.85354065021313</v>
      </c>
      <c r="M20" s="35"/>
      <c r="N20" s="35"/>
      <c r="O20" s="40"/>
      <c r="P20" s="41"/>
      <c r="Q20" s="41"/>
      <c r="R20" s="41"/>
    </row>
    <row r="21" spans="1:18" s="27" customFormat="1" ht="12.75" customHeight="1">
      <c r="A21" s="44" t="str">
        <f>SR_HS2!A60</f>
        <v>48</v>
      </c>
      <c r="B21" s="49" t="str">
        <f>SR_HS2!B60</f>
        <v>  Papier, lepenka; výrobky z nich alebo z papierenských vláknin</v>
      </c>
      <c r="C21" s="106">
        <f>SR_HS2!C60</f>
        <v>573.876381</v>
      </c>
      <c r="D21" s="116">
        <f>SR_HS2!D60</f>
        <v>870.681741</v>
      </c>
      <c r="E21" s="117">
        <f>SR_HS2!E60</f>
        <v>481.684631</v>
      </c>
      <c r="F21" s="179">
        <f t="shared" si="0"/>
        <v>1.5304418691076216</v>
      </c>
      <c r="G21" s="107">
        <f>SR_HS2!F60</f>
        <v>780.359701</v>
      </c>
      <c r="H21" s="180">
        <f t="shared" si="1"/>
        <v>2.3932268959485423</v>
      </c>
      <c r="I21" s="130">
        <f t="shared" si="2"/>
        <v>298.67506999999995</v>
      </c>
      <c r="J21" s="177">
        <f t="shared" si="3"/>
        <v>-92.19175000000001</v>
      </c>
      <c r="K21" s="178">
        <f>SR_HS2!G60</f>
        <v>83.93525974368336</v>
      </c>
      <c r="L21" s="143">
        <f>SR_HS2!H60</f>
        <v>89.62628527201421</v>
      </c>
      <c r="M21" s="35"/>
      <c r="N21" s="35"/>
      <c r="O21" s="40"/>
      <c r="P21" s="41"/>
      <c r="Q21" s="41"/>
      <c r="R21" s="41"/>
    </row>
    <row r="22" spans="1:18" s="27" customFormat="1" ht="12.75" customHeight="1">
      <c r="A22" s="44" t="str">
        <f>SR_HS2!A105</f>
        <v>94</v>
      </c>
      <c r="B22" s="49" t="str">
        <f>SR_HS2!B105</f>
        <v>  Nábytok; posteľoviny; svietidlá; svetelné reklamy; montované stavby</v>
      </c>
      <c r="C22" s="106">
        <f>SR_HS2!C105</f>
        <v>586.915762</v>
      </c>
      <c r="D22" s="116">
        <f>SR_HS2!D105</f>
        <v>884.117439</v>
      </c>
      <c r="E22" s="117">
        <f>SR_HS2!E105</f>
        <v>433.134432</v>
      </c>
      <c r="F22" s="179">
        <f t="shared" si="0"/>
        <v>1.3761848043786724</v>
      </c>
      <c r="G22" s="108">
        <f>SR_HS2!F105</f>
        <v>756.521462</v>
      </c>
      <c r="H22" s="180">
        <f t="shared" si="1"/>
        <v>2.320119180809304</v>
      </c>
      <c r="I22" s="131">
        <f t="shared" si="2"/>
        <v>323.38703000000004</v>
      </c>
      <c r="J22" s="177">
        <f t="shared" si="3"/>
        <v>-153.78132999999997</v>
      </c>
      <c r="K22" s="178">
        <f>SR_HS2!G105</f>
        <v>73.79839834664382</v>
      </c>
      <c r="L22" s="143">
        <f>SR_HS2!H105</f>
        <v>85.56798323712287</v>
      </c>
      <c r="M22" s="35"/>
      <c r="N22" s="35"/>
      <c r="O22" s="40"/>
      <c r="P22" s="41"/>
      <c r="Q22" s="41"/>
      <c r="R22" s="41"/>
    </row>
    <row r="23" spans="1:18" s="27" customFormat="1" ht="12.75" customHeight="1">
      <c r="A23" s="46" t="str">
        <f>SR_HS2!A52</f>
        <v>40</v>
      </c>
      <c r="B23" s="54" t="str">
        <f>SR_HS2!B52</f>
        <v>  Kaučuk a výrobky z neho</v>
      </c>
      <c r="C23" s="109">
        <f>SR_HS2!C52</f>
        <v>733.984925</v>
      </c>
      <c r="D23" s="118">
        <f>SR_HS2!D52</f>
        <v>828.144861</v>
      </c>
      <c r="E23" s="119">
        <f>SR_HS2!E52</f>
        <v>482.687858</v>
      </c>
      <c r="F23" s="181">
        <f t="shared" si="0"/>
        <v>1.533629391619668</v>
      </c>
      <c r="G23" s="110">
        <f>SR_HS2!F52</f>
        <v>606.532612</v>
      </c>
      <c r="H23" s="182">
        <f t="shared" si="1"/>
        <v>1.8601295767172394</v>
      </c>
      <c r="I23" s="132">
        <f t="shared" si="2"/>
        <v>123.84475399999997</v>
      </c>
      <c r="J23" s="183">
        <f t="shared" si="3"/>
        <v>-251.29706699999997</v>
      </c>
      <c r="K23" s="184">
        <f>SR_HS2!G52</f>
        <v>65.76263919861842</v>
      </c>
      <c r="L23" s="145">
        <f>SR_HS2!H52</f>
        <v>73.23991738203878</v>
      </c>
      <c r="M23" s="35"/>
      <c r="N23" s="35"/>
      <c r="O23" s="40"/>
      <c r="P23" s="41"/>
      <c r="Q23" s="41"/>
      <c r="R23" s="41"/>
    </row>
    <row r="24" spans="1:18" s="27" customFormat="1" ht="12.75" customHeight="1">
      <c r="A24" s="42" t="str">
        <f>SR_HS2!A76</f>
        <v>64</v>
      </c>
      <c r="B24" s="55" t="str">
        <f>SR_HS2!B76</f>
        <v>  Obuv, gamaše a podobné predmety; časti týchto predmetov</v>
      </c>
      <c r="C24" s="104">
        <f>SR_HS2!C76</f>
        <v>324.877959</v>
      </c>
      <c r="D24" s="114">
        <f>SR_HS2!D76</f>
        <v>531.952025</v>
      </c>
      <c r="E24" s="115">
        <f>SR_HS2!E76</f>
        <v>306.713033</v>
      </c>
      <c r="F24" s="171">
        <f t="shared" si="0"/>
        <v>0.974509953804583</v>
      </c>
      <c r="G24" s="105">
        <f>SR_HS2!F76</f>
        <v>508.319088</v>
      </c>
      <c r="H24" s="172">
        <f t="shared" si="1"/>
        <v>1.558925853765524</v>
      </c>
      <c r="I24" s="129">
        <f t="shared" si="2"/>
        <v>201.60605500000003</v>
      </c>
      <c r="J24" s="173">
        <f t="shared" si="3"/>
        <v>-18.16492599999998</v>
      </c>
      <c r="K24" s="185">
        <f>SR_HS2!G76</f>
        <v>94.40869240378355</v>
      </c>
      <c r="L24" s="141">
        <f>SR_HS2!H76</f>
        <v>95.55731797430417</v>
      </c>
      <c r="M24" s="35"/>
      <c r="N24" s="35"/>
      <c r="O24" s="40"/>
      <c r="P24" s="41"/>
      <c r="Q24" s="41"/>
      <c r="R24" s="41"/>
    </row>
    <row r="25" spans="1:18" s="27" customFormat="1" ht="12.75" customHeight="1">
      <c r="A25" s="44" t="str">
        <f>SR_HS2!A56</f>
        <v>44</v>
      </c>
      <c r="B25" s="49" t="str">
        <f>SR_HS2!B56</f>
        <v>  Drevo a výrobky z dreva; drevené uhlie</v>
      </c>
      <c r="C25" s="106">
        <f>SR_HS2!C56</f>
        <v>383.019293</v>
      </c>
      <c r="D25" s="116">
        <f>SR_HS2!D56</f>
        <v>697.532013</v>
      </c>
      <c r="E25" s="117">
        <f>SR_HS2!E56</f>
        <v>251.320949</v>
      </c>
      <c r="F25" s="179">
        <f t="shared" si="0"/>
        <v>0.7985143767924396</v>
      </c>
      <c r="G25" s="107">
        <f>SR_HS2!F56</f>
        <v>458.767565</v>
      </c>
      <c r="H25" s="180">
        <f t="shared" si="1"/>
        <v>1.406959987989976</v>
      </c>
      <c r="I25" s="130">
        <f t="shared" si="2"/>
        <v>207.44661599999998</v>
      </c>
      <c r="J25" s="177">
        <f t="shared" si="3"/>
        <v>-131.698344</v>
      </c>
      <c r="K25" s="178">
        <f>SR_HS2!G56</f>
        <v>65.61574145039216</v>
      </c>
      <c r="L25" s="143">
        <f>SR_HS2!H56</f>
        <v>65.77010896272655</v>
      </c>
      <c r="M25" s="35"/>
      <c r="N25" s="35"/>
      <c r="O25" s="40"/>
      <c r="P25" s="41"/>
      <c r="Q25" s="41"/>
      <c r="R25" s="41"/>
    </row>
    <row r="26" spans="1:18" s="27" customFormat="1" ht="12.75" customHeight="1">
      <c r="A26" s="44" t="str">
        <f>SR_HS2!A88</f>
        <v>76</v>
      </c>
      <c r="B26" s="49" t="str">
        <f>SR_HS2!B88</f>
        <v>  Hliník a predmety z hliníka</v>
      </c>
      <c r="C26" s="106">
        <f>SR_HS2!C88</f>
        <v>385.550299</v>
      </c>
      <c r="D26" s="116">
        <f>SR_HS2!D88</f>
        <v>553.296132</v>
      </c>
      <c r="E26" s="117">
        <f>SR_HS2!E88</f>
        <v>241.088483</v>
      </c>
      <c r="F26" s="179">
        <f t="shared" si="0"/>
        <v>0.7660030750344639</v>
      </c>
      <c r="G26" s="107">
        <f>SR_HS2!F88</f>
        <v>431.647396</v>
      </c>
      <c r="H26" s="180">
        <f t="shared" si="1"/>
        <v>1.3237871668021353</v>
      </c>
      <c r="I26" s="130">
        <f t="shared" si="2"/>
        <v>190.55891300000002</v>
      </c>
      <c r="J26" s="177">
        <f t="shared" si="3"/>
        <v>-144.461816</v>
      </c>
      <c r="K26" s="178">
        <f>SR_HS2!G88</f>
        <v>62.53100662230325</v>
      </c>
      <c r="L26" s="143">
        <f>SR_HS2!H88</f>
        <v>78.01381051404134</v>
      </c>
      <c r="M26" s="35"/>
      <c r="N26" s="35"/>
      <c r="O26" s="40"/>
      <c r="P26" s="41"/>
      <c r="Q26" s="41"/>
      <c r="R26" s="41"/>
    </row>
    <row r="27" spans="1:18" s="27" customFormat="1" ht="12.75" customHeight="1">
      <c r="A27" s="44" t="str">
        <f>SR_HS2!A101</f>
        <v>90</v>
      </c>
      <c r="B27" s="49" t="str">
        <f>SR_HS2!B101</f>
        <v>  Prístroje optické, fotografické, meracie, kontrolné presné, lekárske</v>
      </c>
      <c r="C27" s="106">
        <f>SR_HS2!C101</f>
        <v>1312.325171</v>
      </c>
      <c r="D27" s="116">
        <f>SR_HS2!D101</f>
        <v>380.846456</v>
      </c>
      <c r="E27" s="117">
        <f>SR_HS2!E101</f>
        <v>969.510869</v>
      </c>
      <c r="F27" s="179">
        <f t="shared" si="0"/>
        <v>3.080397278593085</v>
      </c>
      <c r="G27" s="107">
        <f>SR_HS2!F101</f>
        <v>289.443971</v>
      </c>
      <c r="H27" s="180">
        <f t="shared" si="1"/>
        <v>0.8876741012890283</v>
      </c>
      <c r="I27" s="130">
        <f t="shared" si="2"/>
        <v>-680.066898</v>
      </c>
      <c r="J27" s="177">
        <f t="shared" si="3"/>
        <v>-342.814302</v>
      </c>
      <c r="K27" s="178">
        <f>SR_HS2!G101</f>
        <v>73.87733546718658</v>
      </c>
      <c r="L27" s="143">
        <f>SR_HS2!H101</f>
        <v>76.00017446401024</v>
      </c>
      <c r="M27" s="35"/>
      <c r="N27" s="35"/>
      <c r="O27" s="40"/>
      <c r="P27" s="41"/>
      <c r="Q27" s="41"/>
      <c r="R27" s="41"/>
    </row>
    <row r="28" spans="1:18" s="27" customFormat="1" ht="12.75" customHeight="1">
      <c r="A28" s="44" t="str">
        <f>SR_HS2!A97</f>
        <v>86</v>
      </c>
      <c r="B28" s="49" t="str">
        <f>SR_HS2!B97</f>
        <v>  Lokomotívy; vozový park a jeho časti; zvrškový upevňovací materiál </v>
      </c>
      <c r="C28" s="106">
        <f>SR_HS2!C97</f>
        <v>184.826611</v>
      </c>
      <c r="D28" s="116">
        <f>SR_HS2!D97</f>
        <v>328.439024</v>
      </c>
      <c r="E28" s="117">
        <f>SR_HS2!E97</f>
        <v>137.860289</v>
      </c>
      <c r="F28" s="179">
        <f t="shared" si="0"/>
        <v>0.4380192864672837</v>
      </c>
      <c r="G28" s="107">
        <f>SR_HS2!F97</f>
        <v>262.523887</v>
      </c>
      <c r="H28" s="180">
        <f t="shared" si="1"/>
        <v>0.8051149058469332</v>
      </c>
      <c r="I28" s="130">
        <f t="shared" si="2"/>
        <v>124.66359800000001</v>
      </c>
      <c r="J28" s="177">
        <f t="shared" si="3"/>
        <v>-46.96632200000002</v>
      </c>
      <c r="K28" s="178">
        <f>SR_HS2!G97</f>
        <v>74.58898275205618</v>
      </c>
      <c r="L28" s="143">
        <f>SR_HS2!H97</f>
        <v>79.93078404714782</v>
      </c>
      <c r="M28" s="35"/>
      <c r="N28" s="35"/>
      <c r="O28" s="40"/>
      <c r="P28" s="41"/>
      <c r="Q28" s="41"/>
      <c r="R28" s="41"/>
    </row>
    <row r="29" spans="1:18" s="27" customFormat="1" ht="12.75" customHeight="1">
      <c r="A29" s="44" t="str">
        <f>SR_HS2!A94</f>
        <v>83</v>
      </c>
      <c r="B29" s="49" t="str">
        <f>SR_HS2!B94</f>
        <v>  Rôzne predmety zo základných kovov</v>
      </c>
      <c r="C29" s="106">
        <f>SR_HS2!C94</f>
        <v>398.429482</v>
      </c>
      <c r="D29" s="116">
        <f>SR_HS2!D94</f>
        <v>336.625493</v>
      </c>
      <c r="E29" s="117">
        <f>SR_HS2!E94</f>
        <v>313.459221</v>
      </c>
      <c r="F29" s="179">
        <f t="shared" si="0"/>
        <v>0.99594441093193</v>
      </c>
      <c r="G29" s="107">
        <f>SR_HS2!F94</f>
        <v>290.840403</v>
      </c>
      <c r="H29" s="180">
        <f t="shared" si="1"/>
        <v>0.8919567143154067</v>
      </c>
      <c r="I29" s="130">
        <f t="shared" si="2"/>
        <v>-22.618818000000033</v>
      </c>
      <c r="J29" s="177">
        <f t="shared" si="3"/>
        <v>-84.970261</v>
      </c>
      <c r="K29" s="178">
        <f>SR_HS2!G94</f>
        <v>78.67370141047945</v>
      </c>
      <c r="L29" s="143">
        <f>SR_HS2!H94</f>
        <v>86.39880491760616</v>
      </c>
      <c r="M29" s="35"/>
      <c r="N29" s="35"/>
      <c r="O29" s="40"/>
      <c r="P29" s="41"/>
      <c r="Q29" s="41"/>
      <c r="R29" s="41"/>
    </row>
    <row r="30" spans="1:18" s="27" customFormat="1" ht="12.75" customHeight="1">
      <c r="A30" s="44" t="str">
        <f>SR_HS2!A74</f>
        <v>62</v>
      </c>
      <c r="B30" s="49" t="str">
        <f>SR_HS2!B74</f>
        <v>  Odevy a odevné doplnky iné ako pletené alebo háčkované</v>
      </c>
      <c r="C30" s="106">
        <f>SR_HS2!C74</f>
        <v>217.024924</v>
      </c>
      <c r="D30" s="116">
        <f>SR_HS2!D74</f>
        <v>322.922355</v>
      </c>
      <c r="E30" s="117">
        <f>SR_HS2!E74</f>
        <v>274.157272</v>
      </c>
      <c r="F30" s="179">
        <f t="shared" si="0"/>
        <v>0.8710715285186804</v>
      </c>
      <c r="G30" s="107">
        <f>SR_HS2!F74</f>
        <v>279.174108</v>
      </c>
      <c r="H30" s="180">
        <f t="shared" si="1"/>
        <v>0.8561782253259169</v>
      </c>
      <c r="I30" s="130">
        <f t="shared" si="2"/>
        <v>5.016836000000012</v>
      </c>
      <c r="J30" s="177">
        <f t="shared" si="3"/>
        <v>57.13234799999998</v>
      </c>
      <c r="K30" s="178">
        <f>SR_HS2!G74</f>
        <v>126.32524732504918</v>
      </c>
      <c r="L30" s="143">
        <f>SR_HS2!H74</f>
        <v>86.45239441536961</v>
      </c>
      <c r="M30" s="35"/>
      <c r="N30" s="35"/>
      <c r="O30" s="40"/>
      <c r="P30" s="41"/>
      <c r="Q30" s="41"/>
      <c r="R30" s="41"/>
    </row>
    <row r="31" spans="1:18" s="27" customFormat="1" ht="12.75" customHeight="1">
      <c r="A31" s="44" t="str">
        <f>SR_HS2!A82</f>
        <v>70</v>
      </c>
      <c r="B31" s="49" t="str">
        <f>SR_HS2!B82</f>
        <v>  Sklo a sklenený tovar</v>
      </c>
      <c r="C31" s="106">
        <f>SR_HS2!C82</f>
        <v>297.629598</v>
      </c>
      <c r="D31" s="116">
        <f>SR_HS2!D82</f>
        <v>351.322399</v>
      </c>
      <c r="E31" s="117">
        <f>SR_HS2!E82</f>
        <v>225.004285</v>
      </c>
      <c r="F31" s="179">
        <f t="shared" si="0"/>
        <v>0.7148992438843746</v>
      </c>
      <c r="G31" s="107">
        <f>SR_HS2!F82</f>
        <v>267.415438</v>
      </c>
      <c r="H31" s="180">
        <f t="shared" si="1"/>
        <v>0.8201164383467565</v>
      </c>
      <c r="I31" s="130">
        <f t="shared" si="2"/>
        <v>42.411152999999985</v>
      </c>
      <c r="J31" s="177">
        <f t="shared" si="3"/>
        <v>-72.62531299999998</v>
      </c>
      <c r="K31" s="178">
        <f>SR_HS2!G82</f>
        <v>75.59875983839484</v>
      </c>
      <c r="L31" s="143">
        <f>SR_HS2!H82</f>
        <v>76.11681998106815</v>
      </c>
      <c r="M31" s="35"/>
      <c r="N31" s="35"/>
      <c r="O31" s="40"/>
      <c r="P31" s="41"/>
      <c r="Q31" s="41"/>
      <c r="R31" s="41"/>
    </row>
    <row r="32" spans="1:18" s="27" customFormat="1" ht="12.75" customHeight="1">
      <c r="A32" s="44" t="str">
        <f>SR_HS2!A73</f>
        <v>61</v>
      </c>
      <c r="B32" s="49" t="str">
        <f>SR_HS2!B73</f>
        <v>  Odevy a odevné doplnky, pletené alebo háčkované</v>
      </c>
      <c r="C32" s="106">
        <f>SR_HS2!C73</f>
        <v>273.559647</v>
      </c>
      <c r="D32" s="116">
        <f>SR_HS2!D73</f>
        <v>266.879886</v>
      </c>
      <c r="E32" s="117">
        <f>SR_HS2!E73</f>
        <v>323.96532</v>
      </c>
      <c r="F32" s="179">
        <f t="shared" si="0"/>
        <v>1.029325118465008</v>
      </c>
      <c r="G32" s="107">
        <f>SR_HS2!F73</f>
        <v>286.875276</v>
      </c>
      <c r="H32" s="180">
        <f t="shared" si="1"/>
        <v>0.8797963624032161</v>
      </c>
      <c r="I32" s="130">
        <f t="shared" si="2"/>
        <v>-37.090044000000034</v>
      </c>
      <c r="J32" s="177">
        <f t="shared" si="3"/>
        <v>50.405673000000036</v>
      </c>
      <c r="K32" s="178">
        <f>SR_HS2!G73</f>
        <v>118.42584370640017</v>
      </c>
      <c r="L32" s="143">
        <f>SR_HS2!H73</f>
        <v>107.4922806284472</v>
      </c>
      <c r="M32" s="35"/>
      <c r="N32" s="35"/>
      <c r="O32" s="40"/>
      <c r="P32" s="41"/>
      <c r="Q32" s="41"/>
      <c r="R32" s="41"/>
    </row>
    <row r="33" spans="1:18" s="27" customFormat="1" ht="12.75" customHeight="1">
      <c r="A33" s="50" t="str">
        <f>SR_HS2!A41</f>
        <v>29</v>
      </c>
      <c r="B33" s="51" t="str">
        <f>SR_HS2!B41</f>
        <v>  Výrobky organickej chémie</v>
      </c>
      <c r="C33" s="111">
        <f>SR_HS2!C41</f>
        <v>385.749165</v>
      </c>
      <c r="D33" s="120">
        <f>SR_HS2!D41</f>
        <v>353.617139</v>
      </c>
      <c r="E33" s="121">
        <f>SR_HS2!E41</f>
        <v>199.230394</v>
      </c>
      <c r="F33" s="186">
        <f t="shared" si="0"/>
        <v>0.6330086470548151</v>
      </c>
      <c r="G33" s="112">
        <f>SR_HS2!F41</f>
        <v>227.215287</v>
      </c>
      <c r="H33" s="187">
        <f t="shared" si="1"/>
        <v>0.6968295970720139</v>
      </c>
      <c r="I33" s="133">
        <f t="shared" si="2"/>
        <v>27.984893</v>
      </c>
      <c r="J33" s="183">
        <f t="shared" si="3"/>
        <v>-186.51877100000002</v>
      </c>
      <c r="K33" s="188">
        <f>SR_HS2!G41</f>
        <v>51.64765398779282</v>
      </c>
      <c r="L33" s="148">
        <f>SR_HS2!H41</f>
        <v>64.2546024897283</v>
      </c>
      <c r="M33" s="35"/>
      <c r="N33" s="35"/>
      <c r="O33" s="40"/>
      <c r="P33" s="41"/>
      <c r="Q33" s="41"/>
      <c r="R33" s="41"/>
    </row>
    <row r="34" spans="1:18" s="27" customFormat="1" ht="12.75" customHeight="1">
      <c r="A34" s="52" t="str">
        <f>SR_HS2!A42</f>
        <v>30</v>
      </c>
      <c r="B34" s="53" t="str">
        <f>SR_HS2!B42</f>
        <v>  Farmaceutické výrobky</v>
      </c>
      <c r="C34" s="113">
        <f>SR_HS2!C42</f>
        <v>1029.284704</v>
      </c>
      <c r="D34" s="122">
        <f>SR_HS2!D42</f>
        <v>214.183313</v>
      </c>
      <c r="E34" s="123">
        <f>SR_HS2!E42</f>
        <v>1151.95469</v>
      </c>
      <c r="F34" s="189">
        <f t="shared" si="0"/>
        <v>3.6600704598583937</v>
      </c>
      <c r="G34" s="108">
        <f>SR_HS2!F42</f>
        <v>208.04402</v>
      </c>
      <c r="H34" s="190">
        <f t="shared" si="1"/>
        <v>0.6380346698672699</v>
      </c>
      <c r="I34" s="131">
        <f t="shared" si="2"/>
        <v>-943.91067</v>
      </c>
      <c r="J34" s="173">
        <f t="shared" si="3"/>
        <v>122.66998600000011</v>
      </c>
      <c r="K34" s="191">
        <f>SR_HS2!G42</f>
        <v>111.91798396724258</v>
      </c>
      <c r="L34" s="150">
        <f>SR_HS2!H42</f>
        <v>97.13362683861371</v>
      </c>
      <c r="M34" s="35"/>
      <c r="N34" s="35"/>
      <c r="O34" s="40"/>
      <c r="P34" s="41"/>
      <c r="Q34" s="41"/>
      <c r="R34" s="41"/>
    </row>
    <row r="35" spans="1:18" s="27" customFormat="1" ht="12.75" customHeight="1">
      <c r="A35" s="44" t="str">
        <f>SR_HS2!A37</f>
        <v>25</v>
      </c>
      <c r="B35" s="49" t="str">
        <f>SR_HS2!B37</f>
        <v>  Soľ; síra; zeminy a kamene; sadra; vápno a cement</v>
      </c>
      <c r="C35" s="106">
        <f>SR_HS2!C37</f>
        <v>116.023228</v>
      </c>
      <c r="D35" s="116">
        <f>SR_HS2!D37</f>
        <v>264.50802</v>
      </c>
      <c r="E35" s="117">
        <f>SR_HS2!E37</f>
        <v>100.426972</v>
      </c>
      <c r="F35" s="179">
        <f t="shared" si="0"/>
        <v>0.3190835514461303</v>
      </c>
      <c r="G35" s="107">
        <f>SR_HS2!F37</f>
        <v>185.412524</v>
      </c>
      <c r="H35" s="180">
        <f t="shared" si="1"/>
        <v>0.5686278247247734</v>
      </c>
      <c r="I35" s="130">
        <f t="shared" si="2"/>
        <v>84.98555199999998</v>
      </c>
      <c r="J35" s="177">
        <f t="shared" si="3"/>
        <v>-15.596255999999997</v>
      </c>
      <c r="K35" s="178">
        <f>SR_HS2!G37</f>
        <v>86.55764344015667</v>
      </c>
      <c r="L35" s="143">
        <f>SR_HS2!H37</f>
        <v>70.09712748974492</v>
      </c>
      <c r="M35" s="35"/>
      <c r="N35" s="35"/>
      <c r="O35" s="40"/>
      <c r="P35" s="41"/>
      <c r="Q35" s="41"/>
      <c r="R35" s="41"/>
    </row>
    <row r="36" spans="1:18" s="27" customFormat="1" ht="12.75" customHeight="1">
      <c r="A36" s="44" t="str">
        <f>SR_HS2!A16</f>
        <v>04</v>
      </c>
      <c r="B36" s="45" t="str">
        <f>SR_HS2!B16</f>
        <v>  Mlieko, vajcia, med, jedlé výrobky živočíšneho pôvodu</v>
      </c>
      <c r="C36" s="106">
        <f>SR_HS2!C16</f>
        <v>193.732535</v>
      </c>
      <c r="D36" s="116">
        <f>SR_HS2!D16</f>
        <v>270.878185</v>
      </c>
      <c r="E36" s="117">
        <f>SR_HS2!E16</f>
        <v>181.594113</v>
      </c>
      <c r="F36" s="179">
        <f t="shared" si="0"/>
        <v>0.5769734299840276</v>
      </c>
      <c r="G36" s="107">
        <f>SR_HS2!F16</f>
        <v>167.971067</v>
      </c>
      <c r="H36" s="180">
        <f t="shared" si="1"/>
        <v>0.5151379226405935</v>
      </c>
      <c r="I36" s="130">
        <f t="shared" si="2"/>
        <v>-13.623045999999988</v>
      </c>
      <c r="J36" s="177">
        <f t="shared" si="3"/>
        <v>-12.13842200000002</v>
      </c>
      <c r="K36" s="178">
        <f>SR_HS2!G16</f>
        <v>93.7344432105841</v>
      </c>
      <c r="L36" s="143">
        <f>SR_HS2!H16</f>
        <v>62.009817069617476</v>
      </c>
      <c r="M36" s="35"/>
      <c r="N36" s="35"/>
      <c r="O36" s="40"/>
      <c r="P36" s="41"/>
      <c r="Q36" s="41"/>
      <c r="R36" s="41"/>
    </row>
    <row r="37" spans="1:18" s="27" customFormat="1" ht="12.75" customHeight="1">
      <c r="A37" s="44" t="str">
        <f>SR_HS2!A22</f>
        <v>10</v>
      </c>
      <c r="B37" s="45" t="str">
        <f>SR_HS2!B22</f>
        <v>  Obilniny</v>
      </c>
      <c r="C37" s="106">
        <f>SR_HS2!C22</f>
        <v>132.660238</v>
      </c>
      <c r="D37" s="116">
        <f>SR_HS2!D22</f>
        <v>136.543894</v>
      </c>
      <c r="E37" s="117">
        <f>SR_HS2!E22</f>
        <v>67.638974</v>
      </c>
      <c r="F37" s="179">
        <f t="shared" si="0"/>
        <v>0.21490724663183583</v>
      </c>
      <c r="G37" s="107">
        <f>SR_HS2!F22</f>
        <v>151.369318</v>
      </c>
      <c r="H37" s="180">
        <f t="shared" si="1"/>
        <v>0.4642232583189067</v>
      </c>
      <c r="I37" s="130">
        <f t="shared" si="2"/>
        <v>83.73034399999999</v>
      </c>
      <c r="J37" s="177">
        <f t="shared" si="3"/>
        <v>-65.02126399999999</v>
      </c>
      <c r="K37" s="178">
        <f>SR_HS2!G22</f>
        <v>50.98662192962446</v>
      </c>
      <c r="L37" s="143">
        <f>SR_HS2!H22</f>
        <v>110.85762502129901</v>
      </c>
      <c r="M37" s="35"/>
      <c r="N37" s="35"/>
      <c r="O37" s="40"/>
      <c r="P37" s="41"/>
      <c r="Q37" s="41"/>
      <c r="R37" s="41"/>
    </row>
    <row r="38" spans="1:18" s="27" customFormat="1" ht="12.75" customHeight="1">
      <c r="A38" s="44" t="str">
        <f>SR_HS2!A61</f>
        <v>49</v>
      </c>
      <c r="B38" s="49" t="str">
        <f>SR_HS2!B61</f>
        <v>  Knihy, noviny, obrazy a iné polygrafické výrobky; strojopisy a plány</v>
      </c>
      <c r="C38" s="106">
        <f>SR_HS2!C61</f>
        <v>96.625174</v>
      </c>
      <c r="D38" s="116">
        <f>SR_HS2!D61</f>
        <v>193.463681</v>
      </c>
      <c r="E38" s="117">
        <f>SR_HS2!E61</f>
        <v>87.613528</v>
      </c>
      <c r="F38" s="179">
        <f t="shared" si="0"/>
        <v>0.2783717871028211</v>
      </c>
      <c r="G38" s="107">
        <f>SR_HS2!F61</f>
        <v>140.553743</v>
      </c>
      <c r="H38" s="180">
        <f t="shared" si="1"/>
        <v>0.4310537789724218</v>
      </c>
      <c r="I38" s="130">
        <f t="shared" si="2"/>
        <v>52.940214999999995</v>
      </c>
      <c r="J38" s="177">
        <f t="shared" si="3"/>
        <v>-9.011645999999999</v>
      </c>
      <c r="K38" s="178">
        <f>SR_HS2!G61</f>
        <v>90.67360437560505</v>
      </c>
      <c r="L38" s="143">
        <f>SR_HS2!H61</f>
        <v>72.65122956075668</v>
      </c>
      <c r="M38" s="35"/>
      <c r="N38" s="35"/>
      <c r="O38" s="40"/>
      <c r="P38" s="41"/>
      <c r="Q38" s="41"/>
      <c r="R38" s="41"/>
    </row>
    <row r="39" spans="1:18" s="27" customFormat="1" ht="12.75" customHeight="1">
      <c r="A39" s="44" t="str">
        <f>SR_HS2!A86</f>
        <v>74</v>
      </c>
      <c r="B39" s="49" t="str">
        <f>SR_HS2!B86</f>
        <v>  Meď a predmety z medi</v>
      </c>
      <c r="C39" s="106">
        <f>SR_HS2!C86</f>
        <v>372.806011</v>
      </c>
      <c r="D39" s="116">
        <f>SR_HS2!D86</f>
        <v>400.046084</v>
      </c>
      <c r="E39" s="117">
        <f>SR_HS2!E86</f>
        <v>191.664216</v>
      </c>
      <c r="F39" s="179">
        <f t="shared" si="0"/>
        <v>0.608968860740103</v>
      </c>
      <c r="G39" s="107">
        <f>SR_HS2!F86</f>
        <v>164.579787</v>
      </c>
      <c r="H39" s="180">
        <f t="shared" si="1"/>
        <v>0.5047374592423787</v>
      </c>
      <c r="I39" s="130">
        <f t="shared" si="2"/>
        <v>-27.084429</v>
      </c>
      <c r="J39" s="177">
        <f t="shared" si="3"/>
        <v>-181.141795</v>
      </c>
      <c r="K39" s="178">
        <f>SR_HS2!G86</f>
        <v>51.41124615611415</v>
      </c>
      <c r="L39" s="143">
        <f>SR_HS2!H86</f>
        <v>41.14020698675306</v>
      </c>
      <c r="M39" s="35"/>
      <c r="N39" s="35"/>
      <c r="O39" s="40"/>
      <c r="P39" s="41"/>
      <c r="Q39" s="41"/>
      <c r="R39" s="41"/>
    </row>
    <row r="40" spans="1:18" s="27" customFormat="1" ht="12.75" customHeight="1">
      <c r="A40" s="44" t="str">
        <f>SR_HS2!A106</f>
        <v>95</v>
      </c>
      <c r="B40" s="49" t="str">
        <f>SR_HS2!B106</f>
        <v>  Hračky, hry a športové potreby; ich časti, súčasti a príslušenstvo</v>
      </c>
      <c r="C40" s="106">
        <f>SR_HS2!C106</f>
        <v>234.75662</v>
      </c>
      <c r="D40" s="116">
        <f>SR_HS2!D106</f>
        <v>152.940005</v>
      </c>
      <c r="E40" s="117">
        <f>SR_HS2!E106</f>
        <v>206.572282</v>
      </c>
      <c r="F40" s="179">
        <f t="shared" si="0"/>
        <v>0.6563358036015616</v>
      </c>
      <c r="G40" s="107">
        <f>SR_HS2!F106</f>
        <v>145.427773</v>
      </c>
      <c r="H40" s="180">
        <f t="shared" si="1"/>
        <v>0.446001577625674</v>
      </c>
      <c r="I40" s="130">
        <f t="shared" si="2"/>
        <v>-61.144509</v>
      </c>
      <c r="J40" s="177">
        <f t="shared" si="3"/>
        <v>-28.184337999999997</v>
      </c>
      <c r="K40" s="178">
        <f>SR_HS2!G106</f>
        <v>87.99423079102094</v>
      </c>
      <c r="L40" s="143">
        <f>SR_HS2!H106</f>
        <v>95.08811837687594</v>
      </c>
      <c r="M40" s="35"/>
      <c r="N40" s="35"/>
      <c r="O40" s="40"/>
      <c r="P40" s="41"/>
      <c r="Q40" s="41"/>
      <c r="R40" s="41"/>
    </row>
    <row r="41" spans="1:18" s="27" customFormat="1" ht="12.75" customHeight="1">
      <c r="A41" s="44" t="str">
        <f>SR_HS2!A29</f>
        <v>17</v>
      </c>
      <c r="B41" s="49" t="str">
        <f>SR_HS2!B29</f>
        <v>  Cukor a cukrovinky</v>
      </c>
      <c r="C41" s="106">
        <f>SR_HS2!C29</f>
        <v>102.95634</v>
      </c>
      <c r="D41" s="116">
        <f>SR_HS2!D29</f>
        <v>138.142722</v>
      </c>
      <c r="E41" s="117">
        <f>SR_HS2!E29</f>
        <v>97.363638</v>
      </c>
      <c r="F41" s="179">
        <f t="shared" si="0"/>
        <v>0.3093505138714667</v>
      </c>
      <c r="G41" s="107">
        <f>SR_HS2!F29</f>
        <v>125.303426</v>
      </c>
      <c r="H41" s="180">
        <f t="shared" si="1"/>
        <v>0.384283720537355</v>
      </c>
      <c r="I41" s="130">
        <f t="shared" si="2"/>
        <v>27.939788000000007</v>
      </c>
      <c r="J41" s="177">
        <f t="shared" si="3"/>
        <v>-5.592702000000003</v>
      </c>
      <c r="K41" s="178">
        <f>SR_HS2!G29</f>
        <v>94.56788965108899</v>
      </c>
      <c r="L41" s="143">
        <f>SR_HS2!H29</f>
        <v>90.70577456842062</v>
      </c>
      <c r="M41" s="35"/>
      <c r="N41" s="35"/>
      <c r="O41" s="40"/>
      <c r="P41" s="41"/>
      <c r="Q41" s="41"/>
      <c r="R41" s="41"/>
    </row>
    <row r="42" spans="1:18" s="27" customFormat="1" ht="12.75" customHeight="1">
      <c r="A42" s="44" t="str">
        <f>SR_HS2!A50</f>
        <v>38</v>
      </c>
      <c r="B42" s="49" t="str">
        <f>SR_HS2!B50</f>
        <v>  Rôzne chemické výrobky</v>
      </c>
      <c r="C42" s="106">
        <f>SR_HS2!C50</f>
        <v>363.601048</v>
      </c>
      <c r="D42" s="116">
        <f>SR_HS2!D50</f>
        <v>152.534287</v>
      </c>
      <c r="E42" s="117">
        <f>SR_HS2!E50</f>
        <v>319.190447</v>
      </c>
      <c r="F42" s="179">
        <f t="shared" si="0"/>
        <v>1.0141540602900765</v>
      </c>
      <c r="G42" s="107">
        <f>SR_HS2!F50</f>
        <v>104.947842</v>
      </c>
      <c r="H42" s="180">
        <f t="shared" si="1"/>
        <v>0.32185669996067373</v>
      </c>
      <c r="I42" s="130">
        <f t="shared" si="2"/>
        <v>-214.24260500000003</v>
      </c>
      <c r="J42" s="177">
        <f t="shared" si="3"/>
        <v>-44.410600999999986</v>
      </c>
      <c r="K42" s="178">
        <f>SR_HS2!G50</f>
        <v>87.78589851589207</v>
      </c>
      <c r="L42" s="143">
        <f>SR_HS2!H50</f>
        <v>68.80278792662531</v>
      </c>
      <c r="M42" s="35"/>
      <c r="N42" s="35"/>
      <c r="O42" s="40"/>
      <c r="P42" s="41"/>
      <c r="Q42" s="41"/>
      <c r="R42" s="41"/>
    </row>
    <row r="43" spans="1:18" s="27" customFormat="1" ht="12.75" customHeight="1">
      <c r="A43" s="50" t="str">
        <f>SR_HS2!A66</f>
        <v>54</v>
      </c>
      <c r="B43" s="51" t="str">
        <f>SR_HS2!B66</f>
        <v>  Umelo vyrobené vlákna</v>
      </c>
      <c r="C43" s="111">
        <f>SR_HS2!C66</f>
        <v>103.439326</v>
      </c>
      <c r="D43" s="135">
        <f>SR_HS2!D66</f>
        <v>201.337447</v>
      </c>
      <c r="E43" s="121">
        <f>SR_HS2!E66</f>
        <v>74.568219</v>
      </c>
      <c r="F43" s="186">
        <f t="shared" si="0"/>
        <v>0.23692332517536033</v>
      </c>
      <c r="G43" s="112">
        <f>SR_HS2!F66</f>
        <v>103.287311</v>
      </c>
      <c r="H43" s="187">
        <f t="shared" si="1"/>
        <v>0.3167641414320058</v>
      </c>
      <c r="I43" s="133">
        <f t="shared" si="2"/>
        <v>28.719092000000003</v>
      </c>
      <c r="J43" s="183">
        <f t="shared" si="3"/>
        <v>-28.871106999999995</v>
      </c>
      <c r="K43" s="192">
        <f>SR_HS2!G66</f>
        <v>72.0888484907568</v>
      </c>
      <c r="L43" s="148">
        <f>SR_HS2!H66</f>
        <v>51.30059635652378</v>
      </c>
      <c r="M43" s="35"/>
      <c r="N43" s="35"/>
      <c r="O43" s="40"/>
      <c r="P43" s="41"/>
      <c r="Q43" s="41"/>
      <c r="R43" s="41"/>
    </row>
    <row r="44" spans="1:18" s="27" customFormat="1" ht="12.75" customHeight="1">
      <c r="A44" s="42" t="str">
        <f>SR_HS2!A24</f>
        <v>12</v>
      </c>
      <c r="B44" s="48" t="str">
        <f>SR_HS2!B24</f>
        <v>  Olejnaté semená a plody; priemyselné a liečivé rastliny; slama</v>
      </c>
      <c r="C44" s="104">
        <f>SR_HS2!C24</f>
        <v>43.73674</v>
      </c>
      <c r="D44" s="127">
        <f>SR_HS2!D24</f>
        <v>140.114109</v>
      </c>
      <c r="E44" s="115">
        <f>SR_HS2!E24</f>
        <v>39.671489</v>
      </c>
      <c r="F44" s="171">
        <f t="shared" si="0"/>
        <v>0.12604701057078663</v>
      </c>
      <c r="G44" s="105">
        <f>SR_HS2!F24</f>
        <v>110.466444</v>
      </c>
      <c r="H44" s="172">
        <f t="shared" si="1"/>
        <v>0.3387812883492218</v>
      </c>
      <c r="I44" s="129">
        <f t="shared" si="2"/>
        <v>70.79495499999999</v>
      </c>
      <c r="J44" s="173">
        <f t="shared" si="3"/>
        <v>-4.065250999999996</v>
      </c>
      <c r="K44" s="185">
        <f>SR_HS2!G24</f>
        <v>90.70518058730487</v>
      </c>
      <c r="L44" s="141">
        <f>SR_HS2!H24</f>
        <v>78.84034290936395</v>
      </c>
      <c r="M44" s="35"/>
      <c r="N44" s="35"/>
      <c r="O44" s="40"/>
      <c r="P44" s="41"/>
      <c r="Q44" s="41"/>
      <c r="R44" s="41"/>
    </row>
    <row r="45" spans="1:18" s="27" customFormat="1" ht="12.75" customHeight="1">
      <c r="A45" s="44" t="str">
        <f>SR_HS2!A34</f>
        <v>22</v>
      </c>
      <c r="B45" s="49" t="str">
        <f>SR_HS2!B34</f>
        <v>  Nápoje, liehoviny a ocot</v>
      </c>
      <c r="C45" s="106">
        <f>SR_HS2!C34</f>
        <v>220.876868</v>
      </c>
      <c r="D45" s="124">
        <f>SR_HS2!D34</f>
        <v>134.388484</v>
      </c>
      <c r="E45" s="117">
        <f>SR_HS2!E34</f>
        <v>234.001955</v>
      </c>
      <c r="F45" s="179">
        <f t="shared" si="0"/>
        <v>0.7434872660179137</v>
      </c>
      <c r="G45" s="107">
        <f>SR_HS2!F34</f>
        <v>106.318679</v>
      </c>
      <c r="H45" s="180">
        <f t="shared" si="1"/>
        <v>0.3260608175927827</v>
      </c>
      <c r="I45" s="130">
        <f t="shared" si="2"/>
        <v>-127.683276</v>
      </c>
      <c r="J45" s="177">
        <f t="shared" si="3"/>
        <v>13.125087000000008</v>
      </c>
      <c r="K45" s="178">
        <f>SR_HS2!G34</f>
        <v>105.9422641758937</v>
      </c>
      <c r="L45" s="143">
        <f>SR_HS2!H34</f>
        <v>79.1129387247199</v>
      </c>
      <c r="M45" s="35"/>
      <c r="N45" s="35"/>
      <c r="O45" s="40"/>
      <c r="P45" s="41"/>
      <c r="Q45" s="41"/>
      <c r="R45" s="41"/>
    </row>
    <row r="46" spans="1:18" s="27" customFormat="1" ht="12.75" customHeight="1">
      <c r="A46" s="44" t="str">
        <f>SR_HS2!A30</f>
        <v>18</v>
      </c>
      <c r="B46" s="49" t="str">
        <f>SR_HS2!B30</f>
        <v>  Kakao a kakaové prípravky</v>
      </c>
      <c r="C46" s="106">
        <f>SR_HS2!C30</f>
        <v>120.568196</v>
      </c>
      <c r="D46" s="116">
        <f>SR_HS2!D30</f>
        <v>116.811369</v>
      </c>
      <c r="E46" s="117">
        <f>SR_HS2!E30</f>
        <v>106.203634</v>
      </c>
      <c r="F46" s="179">
        <f aca="true" t="shared" si="4" ref="F46:F77">E46/$E$11*100</f>
        <v>0.3374375632196198</v>
      </c>
      <c r="G46" s="107">
        <f>SR_HS2!F30</f>
        <v>117.003668</v>
      </c>
      <c r="H46" s="180">
        <f aca="true" t="shared" si="5" ref="H46:H77">G46/$G$11*100</f>
        <v>0.3588298124869903</v>
      </c>
      <c r="I46" s="130">
        <f aca="true" t="shared" si="6" ref="I46:I77">G46-E46</f>
        <v>10.80003400000001</v>
      </c>
      <c r="J46" s="177">
        <f aca="true" t="shared" si="7" ref="J46:J77">E46-C46</f>
        <v>-14.364562000000006</v>
      </c>
      <c r="K46" s="178">
        <f>SR_HS2!G30</f>
        <v>88.0859443231613</v>
      </c>
      <c r="L46" s="143">
        <f>SR_HS2!H30</f>
        <v>100.16462353077979</v>
      </c>
      <c r="M46" s="35"/>
      <c r="N46" s="35"/>
      <c r="O46" s="40"/>
      <c r="P46" s="41"/>
      <c r="Q46" s="41"/>
      <c r="R46" s="41"/>
    </row>
    <row r="47" spans="1:18" s="27" customFormat="1" ht="12.75" customHeight="1">
      <c r="A47" s="44" t="str">
        <f>SR_HS2!A83</f>
        <v>71</v>
      </c>
      <c r="B47" s="49" t="str">
        <f>SR_HS2!B83</f>
        <v>  Perly, drahokamy, drahé kovy; bižutéria; mince</v>
      </c>
      <c r="C47" s="106">
        <f>SR_HS2!C83</f>
        <v>71.966603</v>
      </c>
      <c r="D47" s="124">
        <f>SR_HS2!D83</f>
        <v>114.93027</v>
      </c>
      <c r="E47" s="117">
        <f>SR_HS2!E83</f>
        <v>67.730917</v>
      </c>
      <c r="F47" s="179">
        <f t="shared" si="4"/>
        <v>0.21519937431811725</v>
      </c>
      <c r="G47" s="107">
        <f>SR_HS2!F83</f>
        <v>94.200386</v>
      </c>
      <c r="H47" s="180">
        <f t="shared" si="5"/>
        <v>0.2888961296887043</v>
      </c>
      <c r="I47" s="130">
        <f t="shared" si="6"/>
        <v>26.46946899999999</v>
      </c>
      <c r="J47" s="177">
        <f t="shared" si="7"/>
        <v>-4.235686000000001</v>
      </c>
      <c r="K47" s="178">
        <f>SR_HS2!G83</f>
        <v>94.11437274592494</v>
      </c>
      <c r="L47" s="143">
        <f>SR_HS2!H83</f>
        <v>81.9630772641533</v>
      </c>
      <c r="M47" s="35"/>
      <c r="N47" s="35"/>
      <c r="O47" s="40"/>
      <c r="P47" s="41"/>
      <c r="Q47" s="41"/>
      <c r="R47" s="41"/>
    </row>
    <row r="48" spans="1:18" s="27" customFormat="1" ht="12.75" customHeight="1">
      <c r="A48" s="44" t="str">
        <f>SR_HS2!A33</f>
        <v>21</v>
      </c>
      <c r="B48" s="49" t="str">
        <f>SR_HS2!B33</f>
        <v>  Rôzne jedlé prípravky</v>
      </c>
      <c r="C48" s="106">
        <f>SR_HS2!C33</f>
        <v>163.998769</v>
      </c>
      <c r="D48" s="116">
        <f>SR_HS2!D33</f>
        <v>88.54745</v>
      </c>
      <c r="E48" s="117">
        <f>SR_HS2!E33</f>
        <v>168.550481</v>
      </c>
      <c r="F48" s="179">
        <f t="shared" si="4"/>
        <v>0.5355302963374571</v>
      </c>
      <c r="G48" s="107">
        <f>SR_HS2!F33</f>
        <v>92.855822</v>
      </c>
      <c r="H48" s="180">
        <f t="shared" si="5"/>
        <v>0.2847725867584369</v>
      </c>
      <c r="I48" s="130">
        <f t="shared" si="6"/>
        <v>-75.69465899999999</v>
      </c>
      <c r="J48" s="177">
        <f t="shared" si="7"/>
        <v>4.551711999999981</v>
      </c>
      <c r="K48" s="178">
        <f>SR_HS2!G33</f>
        <v>102.77545497917731</v>
      </c>
      <c r="L48" s="143">
        <f>SR_HS2!H33</f>
        <v>104.8656082134494</v>
      </c>
      <c r="M48" s="35"/>
      <c r="N48" s="35"/>
      <c r="O48" s="40"/>
      <c r="P48" s="41"/>
      <c r="Q48" s="41"/>
      <c r="R48" s="41"/>
    </row>
    <row r="49" spans="1:18" s="27" customFormat="1" ht="12.75" customHeight="1">
      <c r="A49" s="44" t="str">
        <f>SR_HS2!A43</f>
        <v>31</v>
      </c>
      <c r="B49" s="49" t="str">
        <f>SR_HS2!B43</f>
        <v>  Hnojivá</v>
      </c>
      <c r="C49" s="106">
        <f>SR_HS2!C43</f>
        <v>123.290571</v>
      </c>
      <c r="D49" s="116">
        <f>SR_HS2!D43</f>
        <v>176.736152</v>
      </c>
      <c r="E49" s="117">
        <f>SR_HS2!E43</f>
        <v>50.227303</v>
      </c>
      <c r="F49" s="179">
        <f t="shared" si="4"/>
        <v>0.15958567605524215</v>
      </c>
      <c r="G49" s="107">
        <f>SR_HS2!F43</f>
        <v>94.152268</v>
      </c>
      <c r="H49" s="180">
        <f t="shared" si="5"/>
        <v>0.2887485601875734</v>
      </c>
      <c r="I49" s="130">
        <f t="shared" si="6"/>
        <v>43.92496500000001</v>
      </c>
      <c r="J49" s="177">
        <f t="shared" si="7"/>
        <v>-73.063268</v>
      </c>
      <c r="K49" s="178">
        <f>SR_HS2!G43</f>
        <v>40.738965350399745</v>
      </c>
      <c r="L49" s="143">
        <f>SR_HS2!H43</f>
        <v>53.27278371433594</v>
      </c>
      <c r="M49" s="35"/>
      <c r="N49" s="35"/>
      <c r="O49" s="40"/>
      <c r="P49" s="41"/>
      <c r="Q49" s="41"/>
      <c r="R49" s="41"/>
    </row>
    <row r="50" spans="1:18" s="27" customFormat="1" ht="12.75" customHeight="1">
      <c r="A50" s="44" t="str">
        <f>SR_HS2!A23</f>
        <v>11</v>
      </c>
      <c r="B50" s="45" t="str">
        <f>SR_HS2!B23</f>
        <v>  Mlynské výrobky; slad; škroby; inulín; pšeničný lepok</v>
      </c>
      <c r="C50" s="106">
        <f>SR_HS2!C23</f>
        <v>28.438469</v>
      </c>
      <c r="D50" s="116">
        <f>SR_HS2!D23</f>
        <v>124.560611</v>
      </c>
      <c r="E50" s="117">
        <f>SR_HS2!E23</f>
        <v>19.04696</v>
      </c>
      <c r="F50" s="179">
        <f t="shared" si="4"/>
        <v>0.06051732438027092</v>
      </c>
      <c r="G50" s="107">
        <f>SR_HS2!F23</f>
        <v>88.312236</v>
      </c>
      <c r="H50" s="180">
        <f t="shared" si="5"/>
        <v>0.2708382021338582</v>
      </c>
      <c r="I50" s="130">
        <f t="shared" si="6"/>
        <v>69.265276</v>
      </c>
      <c r="J50" s="177">
        <f t="shared" si="7"/>
        <v>-9.391509000000003</v>
      </c>
      <c r="K50" s="178">
        <f>SR_HS2!G23</f>
        <v>66.97603868900255</v>
      </c>
      <c r="L50" s="143">
        <f>SR_HS2!H23</f>
        <v>70.89900674941293</v>
      </c>
      <c r="M50" s="35"/>
      <c r="N50" s="35"/>
      <c r="O50" s="40"/>
      <c r="P50" s="41"/>
      <c r="Q50" s="41"/>
      <c r="R50" s="41"/>
    </row>
    <row r="51" spans="1:18" s="27" customFormat="1" ht="12.75" customHeight="1">
      <c r="A51" s="44" t="str">
        <f>SR_HS2!A80</f>
        <v>68</v>
      </c>
      <c r="B51" s="49" t="str">
        <f>SR_HS2!B80</f>
        <v>  Predmety z kameňa, sadry, cementu, azbestu, sľudy</v>
      </c>
      <c r="C51" s="106">
        <f>SR_HS2!C80</f>
        <v>168.384876</v>
      </c>
      <c r="D51" s="116">
        <f>SR_HS2!D80</f>
        <v>122.576331</v>
      </c>
      <c r="E51" s="117">
        <f>SR_HS2!E80</f>
        <v>112.970748</v>
      </c>
      <c r="F51" s="179">
        <f t="shared" si="4"/>
        <v>0.35893850788775966</v>
      </c>
      <c r="G51" s="107">
        <f>SR_HS2!F80</f>
        <v>88.870126</v>
      </c>
      <c r="H51" s="180">
        <f t="shared" si="5"/>
        <v>0.27254915331607554</v>
      </c>
      <c r="I51" s="130">
        <f t="shared" si="6"/>
        <v>-24.100622</v>
      </c>
      <c r="J51" s="177">
        <f t="shared" si="7"/>
        <v>-55.41412799999999</v>
      </c>
      <c r="K51" s="178">
        <f>SR_HS2!G80</f>
        <v>67.09079264339631</v>
      </c>
      <c r="L51" s="143">
        <f>SR_HS2!H80</f>
        <v>72.50186498076859</v>
      </c>
      <c r="M51" s="35"/>
      <c r="N51" s="35"/>
      <c r="O51" s="40"/>
      <c r="P51" s="41"/>
      <c r="Q51" s="41"/>
      <c r="R51" s="41"/>
    </row>
    <row r="52" spans="1:18" s="27" customFormat="1" ht="12.75" customHeight="1">
      <c r="A52" s="44" t="str">
        <f>SR_HS2!A107</f>
        <v>96</v>
      </c>
      <c r="B52" s="49" t="str">
        <f>SR_HS2!B107</f>
        <v>  Rôzne výrobky</v>
      </c>
      <c r="C52" s="106">
        <f>SR_HS2!C107</f>
        <v>81.738024</v>
      </c>
      <c r="D52" s="124">
        <f>SR_HS2!D107</f>
        <v>67.386268</v>
      </c>
      <c r="E52" s="117">
        <f>SR_HS2!E107</f>
        <v>85.26066</v>
      </c>
      <c r="F52" s="179">
        <f t="shared" si="4"/>
        <v>0.2708960914548038</v>
      </c>
      <c r="G52" s="107">
        <f>SR_HS2!F107</f>
        <v>81.178895</v>
      </c>
      <c r="H52" s="180">
        <f t="shared" si="5"/>
        <v>0.24896149128206024</v>
      </c>
      <c r="I52" s="130">
        <f t="shared" si="6"/>
        <v>-4.081765000000004</v>
      </c>
      <c r="J52" s="177">
        <f t="shared" si="7"/>
        <v>3.5226360000000057</v>
      </c>
      <c r="K52" s="178">
        <f>SR_HS2!G107</f>
        <v>104.3096662087158</v>
      </c>
      <c r="L52" s="143">
        <f>SR_HS2!H107</f>
        <v>120.46800840788512</v>
      </c>
      <c r="M52" s="35"/>
      <c r="N52" s="35"/>
      <c r="O52" s="40"/>
      <c r="P52" s="41"/>
      <c r="Q52" s="41"/>
      <c r="R52" s="41"/>
    </row>
    <row r="53" spans="1:18" s="27" customFormat="1" ht="12.75" customHeight="1">
      <c r="A53" s="50" t="str">
        <f>SR_HS2!A40</f>
        <v>28</v>
      </c>
      <c r="B53" s="51" t="str">
        <f>SR_HS2!B40</f>
        <v>  Anorganické chemikálie</v>
      </c>
      <c r="C53" s="111">
        <f>SR_HS2!C40</f>
        <v>237.850523</v>
      </c>
      <c r="D53" s="120">
        <f>SR_HS2!D40</f>
        <v>92.10639</v>
      </c>
      <c r="E53" s="121">
        <f>SR_HS2!E40</f>
        <v>167.963126</v>
      </c>
      <c r="F53" s="186">
        <f t="shared" si="4"/>
        <v>0.5336641112317302</v>
      </c>
      <c r="G53" s="112">
        <f>SR_HS2!F40</f>
        <v>78.654639</v>
      </c>
      <c r="H53" s="187">
        <f t="shared" si="5"/>
        <v>0.24122003904699735</v>
      </c>
      <c r="I53" s="133">
        <f t="shared" si="6"/>
        <v>-89.30848699999999</v>
      </c>
      <c r="J53" s="183">
        <f t="shared" si="7"/>
        <v>-69.88739700000002</v>
      </c>
      <c r="K53" s="188">
        <f>SR_HS2!G40</f>
        <v>70.61709340870358</v>
      </c>
      <c r="L53" s="148">
        <f>SR_HS2!H40</f>
        <v>85.39542044802755</v>
      </c>
      <c r="M53" s="35"/>
      <c r="N53" s="35"/>
      <c r="O53" s="40"/>
      <c r="P53" s="41"/>
      <c r="Q53" s="41"/>
      <c r="R53" s="41"/>
    </row>
    <row r="54" spans="1:18" s="27" customFormat="1" ht="12.75" customHeight="1">
      <c r="A54" s="52" t="str">
        <f>SR_HS2!A13</f>
        <v>01</v>
      </c>
      <c r="B54" s="134" t="str">
        <f>SR_HS2!B13</f>
        <v>  Živé zvieratá</v>
      </c>
      <c r="C54" s="113">
        <f>SR_HS2!C13</f>
        <v>51.068856</v>
      </c>
      <c r="D54" s="122">
        <f>SR_HS2!D13</f>
        <v>82.318964</v>
      </c>
      <c r="E54" s="123">
        <f>SR_HS2!E13</f>
        <v>37.178113</v>
      </c>
      <c r="F54" s="189">
        <f t="shared" si="4"/>
        <v>0.11812488314499363</v>
      </c>
      <c r="G54" s="108">
        <f>SR_HS2!F13</f>
        <v>76.983879</v>
      </c>
      <c r="H54" s="190">
        <f t="shared" si="5"/>
        <v>0.23609610996204963</v>
      </c>
      <c r="I54" s="131">
        <f t="shared" si="6"/>
        <v>39.805766</v>
      </c>
      <c r="J54" s="173">
        <f t="shared" si="7"/>
        <v>-13.890742999999993</v>
      </c>
      <c r="K54" s="191">
        <f>SR_HS2!G13</f>
        <v>72.79997225706408</v>
      </c>
      <c r="L54" s="150">
        <f>SR_HS2!H13</f>
        <v>93.51900857255687</v>
      </c>
      <c r="M54" s="35"/>
      <c r="N54" s="35"/>
      <c r="O54" s="40"/>
      <c r="P54" s="41"/>
      <c r="Q54" s="41"/>
      <c r="R54" s="41"/>
    </row>
    <row r="55" spans="1:18" s="27" customFormat="1" ht="12.75" customHeight="1">
      <c r="A55" s="44" t="str">
        <f>SR_HS2!A31</f>
        <v>19</v>
      </c>
      <c r="B55" s="49" t="str">
        <f>SR_HS2!B31</f>
        <v>  Prípravky z obilia, múky, škrobu alebo z mlieka; cukrárske výrobky</v>
      </c>
      <c r="C55" s="106">
        <f>SR_HS2!C31</f>
        <v>148.762809</v>
      </c>
      <c r="D55" s="116">
        <f>SR_HS2!D31</f>
        <v>76.060743</v>
      </c>
      <c r="E55" s="117">
        <f>SR_HS2!E31</f>
        <v>149.184427</v>
      </c>
      <c r="F55" s="179">
        <f t="shared" si="4"/>
        <v>0.47399912433500396</v>
      </c>
      <c r="G55" s="107">
        <f>SR_HS2!F31</f>
        <v>64.293832</v>
      </c>
      <c r="H55" s="180">
        <f t="shared" si="5"/>
        <v>0.19717795240940697</v>
      </c>
      <c r="I55" s="130">
        <f t="shared" si="6"/>
        <v>-84.890595</v>
      </c>
      <c r="J55" s="177">
        <f t="shared" si="7"/>
        <v>0.42161799999999516</v>
      </c>
      <c r="K55" s="178">
        <f>SR_HS2!G31</f>
        <v>100.28341626703217</v>
      </c>
      <c r="L55" s="143">
        <f>SR_HS2!H31</f>
        <v>84.52958709593462</v>
      </c>
      <c r="M55" s="35"/>
      <c r="N55" s="35"/>
      <c r="O55" s="40"/>
      <c r="P55" s="41"/>
      <c r="Q55" s="41"/>
      <c r="R55" s="41"/>
    </row>
    <row r="56" spans="1:18" s="27" customFormat="1" ht="12.75" customHeight="1">
      <c r="A56" s="44" t="str">
        <f>SR_HS2!A93</f>
        <v>82</v>
      </c>
      <c r="B56" s="49" t="str">
        <f>SR_HS2!B93</f>
        <v>  Nástroje, náradie, nožiarsky tovar, lyžice a vidličky</v>
      </c>
      <c r="C56" s="106">
        <f>SR_HS2!C93</f>
        <v>186.993887</v>
      </c>
      <c r="D56" s="116">
        <f>SR_HS2!D93</f>
        <v>66.756713</v>
      </c>
      <c r="E56" s="117">
        <f>SR_HS2!E93</f>
        <v>123.894281</v>
      </c>
      <c r="F56" s="179">
        <f t="shared" si="4"/>
        <v>0.3936455157220594</v>
      </c>
      <c r="G56" s="107">
        <f>SR_HS2!F93</f>
        <v>61.926635</v>
      </c>
      <c r="H56" s="180">
        <f t="shared" si="5"/>
        <v>0.18991817269352862</v>
      </c>
      <c r="I56" s="130">
        <f t="shared" si="6"/>
        <v>-61.96764600000001</v>
      </c>
      <c r="J56" s="177">
        <f t="shared" si="7"/>
        <v>-63.099605999999994</v>
      </c>
      <c r="K56" s="178">
        <f>SR_HS2!G93</f>
        <v>66.25579209442284</v>
      </c>
      <c r="L56" s="143">
        <f>SR_HS2!H93</f>
        <v>92.76465574331077</v>
      </c>
      <c r="M56" s="35"/>
      <c r="N56" s="35"/>
      <c r="O56" s="40"/>
      <c r="P56" s="41"/>
      <c r="Q56" s="41"/>
      <c r="R56" s="41"/>
    </row>
    <row r="57" spans="1:18" s="27" customFormat="1" ht="12.75" customHeight="1">
      <c r="A57" s="44" t="str">
        <f>SR_HS2!A27</f>
        <v>15</v>
      </c>
      <c r="B57" s="49" t="str">
        <f>SR_HS2!B27</f>
        <v>  Živočíšne a rastlinné tuky a oleje; upravené jedlé tuky; vosky</v>
      </c>
      <c r="C57" s="106">
        <f>SR_HS2!C27</f>
        <v>134.725331</v>
      </c>
      <c r="D57" s="116">
        <f>SR_HS2!D27</f>
        <v>42.480507</v>
      </c>
      <c r="E57" s="117">
        <f>SR_HS2!E27</f>
        <v>125.468645</v>
      </c>
      <c r="F57" s="179">
        <f t="shared" si="4"/>
        <v>0.3986476943836737</v>
      </c>
      <c r="G57" s="107">
        <f>SR_HS2!F27</f>
        <v>61.995774</v>
      </c>
      <c r="H57" s="180">
        <f t="shared" si="5"/>
        <v>0.19013020992987864</v>
      </c>
      <c r="I57" s="130">
        <f t="shared" si="6"/>
        <v>-63.472871</v>
      </c>
      <c r="J57" s="177">
        <f t="shared" si="7"/>
        <v>-9.256686000000016</v>
      </c>
      <c r="K57" s="178">
        <f>SR_HS2!G27</f>
        <v>93.12921636095292</v>
      </c>
      <c r="L57" s="143">
        <f>SR_HS2!H27</f>
        <v>145.939345780407</v>
      </c>
      <c r="M57" s="35"/>
      <c r="N57" s="35"/>
      <c r="O57" s="40"/>
      <c r="P57" s="41"/>
      <c r="Q57" s="41"/>
      <c r="R57" s="41"/>
    </row>
    <row r="58" spans="1:18" s="27" customFormat="1" ht="12.75" customHeight="1">
      <c r="A58" s="44" t="str">
        <f>SR_HS2!A44</f>
        <v>32</v>
      </c>
      <c r="B58" s="49" t="str">
        <f>SR_HS2!B44</f>
        <v>  Farbiarske výťažky; taníny; farbivá, pigmenty; laky; tmely</v>
      </c>
      <c r="C58" s="106">
        <f>SR_HS2!C44</f>
        <v>276.194561</v>
      </c>
      <c r="D58" s="124">
        <f>SR_HS2!D44</f>
        <v>66.469226</v>
      </c>
      <c r="E58" s="117">
        <f>SR_HS2!E44</f>
        <v>221.367874</v>
      </c>
      <c r="F58" s="179">
        <f t="shared" si="4"/>
        <v>0.703345386257384</v>
      </c>
      <c r="G58" s="107">
        <f>SR_HS2!F44</f>
        <v>61.91095</v>
      </c>
      <c r="H58" s="180">
        <f t="shared" si="5"/>
        <v>0.18987006953825952</v>
      </c>
      <c r="I58" s="130">
        <f t="shared" si="6"/>
        <v>-159.45692400000001</v>
      </c>
      <c r="J58" s="177">
        <f t="shared" si="7"/>
        <v>-54.82668700000002</v>
      </c>
      <c r="K58" s="178">
        <f>SR_HS2!G44</f>
        <v>80.14925174431656</v>
      </c>
      <c r="L58" s="143">
        <f>SR_HS2!H44</f>
        <v>93.14227609630959</v>
      </c>
      <c r="M58" s="35"/>
      <c r="N58" s="35"/>
      <c r="O58" s="40"/>
      <c r="P58" s="41"/>
      <c r="Q58" s="41"/>
      <c r="R58" s="41"/>
    </row>
    <row r="59" spans="1:18" s="27" customFormat="1" ht="12.75" customHeight="1">
      <c r="A59" s="44" t="str">
        <f>SR_HS2!A14</f>
        <v>02</v>
      </c>
      <c r="B59" s="45" t="str">
        <f>SR_HS2!B14</f>
        <v>  Mäso a jedlé droby</v>
      </c>
      <c r="C59" s="106">
        <f>SR_HS2!C14</f>
        <v>217.682312</v>
      </c>
      <c r="D59" s="116">
        <f>SR_HS2!D14</f>
        <v>75.354517</v>
      </c>
      <c r="E59" s="117">
        <f>SR_HS2!E14</f>
        <v>233.483289</v>
      </c>
      <c r="F59" s="179">
        <f t="shared" si="4"/>
        <v>0.7418393243743643</v>
      </c>
      <c r="G59" s="107">
        <f>SR_HS2!F14</f>
        <v>54.242665</v>
      </c>
      <c r="H59" s="180">
        <f t="shared" si="5"/>
        <v>0.1663527788782197</v>
      </c>
      <c r="I59" s="130">
        <f t="shared" si="6"/>
        <v>-179.24062400000003</v>
      </c>
      <c r="J59" s="177">
        <f t="shared" si="7"/>
        <v>15.800977000000017</v>
      </c>
      <c r="K59" s="178">
        <f>SR_HS2!G14</f>
        <v>107.25873262500079</v>
      </c>
      <c r="L59" s="143">
        <f>SR_HS2!H14</f>
        <v>71.98329597149431</v>
      </c>
      <c r="M59" s="35"/>
      <c r="N59" s="35"/>
      <c r="O59" s="40"/>
      <c r="P59" s="41"/>
      <c r="Q59" s="41"/>
      <c r="R59" s="41"/>
    </row>
    <row r="60" spans="1:18" s="27" customFormat="1" ht="12.75" customHeight="1">
      <c r="A60" s="44" t="str">
        <f>SR_HS2!A45</f>
        <v>33</v>
      </c>
      <c r="B60" s="49" t="str">
        <f>SR_HS2!B45</f>
        <v>  Silice a rezinoidy; voňavkárske, kozmetické a toaletné prípravky</v>
      </c>
      <c r="C60" s="106">
        <f>SR_HS2!C45</f>
        <v>156.983108</v>
      </c>
      <c r="D60" s="124">
        <f>SR_HS2!D45</f>
        <v>110.663568</v>
      </c>
      <c r="E60" s="117">
        <f>SR_HS2!E45</f>
        <v>163.993483</v>
      </c>
      <c r="F60" s="179">
        <f t="shared" si="4"/>
        <v>0.5210514857468828</v>
      </c>
      <c r="G60" s="107">
        <f>SR_HS2!F45</f>
        <v>69.084693</v>
      </c>
      <c r="H60" s="180">
        <f t="shared" si="5"/>
        <v>0.21187068626695782</v>
      </c>
      <c r="I60" s="130">
        <f t="shared" si="6"/>
        <v>-94.90879</v>
      </c>
      <c r="J60" s="177">
        <f t="shared" si="7"/>
        <v>7.0103750000000105</v>
      </c>
      <c r="K60" s="178">
        <f>SR_HS2!G45</f>
        <v>104.46568748020965</v>
      </c>
      <c r="L60" s="143">
        <f>SR_HS2!H45</f>
        <v>62.42767538454932</v>
      </c>
      <c r="M60" s="35"/>
      <c r="N60" s="35"/>
      <c r="O60" s="40"/>
      <c r="P60" s="41"/>
      <c r="Q60" s="41"/>
      <c r="R60" s="41"/>
    </row>
    <row r="61" spans="1:18" s="27" customFormat="1" ht="12.75" customHeight="1">
      <c r="A61" s="44" t="str">
        <f>SR_HS2!A75</f>
        <v>63</v>
      </c>
      <c r="B61" s="49" t="str">
        <f>SR_HS2!B75</f>
        <v>  Celkom dohotovené textilné výrobky; súpravy; obnosené odevy</v>
      </c>
      <c r="C61" s="106">
        <f>SR_HS2!C75</f>
        <v>82.02746</v>
      </c>
      <c r="D61" s="116">
        <f>SR_HS2!D75</f>
        <v>68.480273</v>
      </c>
      <c r="E61" s="117">
        <f>SR_HS2!E75</f>
        <v>70.239874</v>
      </c>
      <c r="F61" s="179">
        <f t="shared" si="4"/>
        <v>0.22317100677942087</v>
      </c>
      <c r="G61" s="107">
        <f>SR_HS2!F75</f>
        <v>56.415729</v>
      </c>
      <c r="H61" s="180">
        <f t="shared" si="5"/>
        <v>0.1730171865927046</v>
      </c>
      <c r="I61" s="130">
        <f t="shared" si="6"/>
        <v>-13.824145000000001</v>
      </c>
      <c r="J61" s="177">
        <f t="shared" si="7"/>
        <v>-11.787586000000005</v>
      </c>
      <c r="K61" s="178">
        <f>SR_HS2!G75</f>
        <v>85.62970741749166</v>
      </c>
      <c r="L61" s="143">
        <f>SR_HS2!H75</f>
        <v>82.38245341107212</v>
      </c>
      <c r="M61" s="35"/>
      <c r="N61" s="35"/>
      <c r="O61" s="40"/>
      <c r="P61" s="41"/>
      <c r="Q61" s="41"/>
      <c r="R61" s="41"/>
    </row>
    <row r="62" spans="1:18" s="27" customFormat="1" ht="12.75" customHeight="1">
      <c r="A62" s="44" t="str">
        <f>SR_HS2!A46</f>
        <v>34</v>
      </c>
      <c r="B62" s="49" t="str">
        <f>SR_HS2!B46</f>
        <v>  Mydlo, pracie, čistiace prípravky, vosky, sviečky; modelovacie pasty</v>
      </c>
      <c r="C62" s="106">
        <f>SR_HS2!C46</f>
        <v>153.971518</v>
      </c>
      <c r="D62" s="116">
        <f>SR_HS2!D46</f>
        <v>67.269003</v>
      </c>
      <c r="E62" s="117">
        <f>SR_HS2!E46</f>
        <v>132.620959</v>
      </c>
      <c r="F62" s="179">
        <f t="shared" si="4"/>
        <v>0.4213725232491489</v>
      </c>
      <c r="G62" s="107">
        <f>SR_HS2!F46</f>
        <v>51.615346</v>
      </c>
      <c r="H62" s="180">
        <f t="shared" si="5"/>
        <v>0.15829525042438095</v>
      </c>
      <c r="I62" s="130">
        <f t="shared" si="6"/>
        <v>-81.005613</v>
      </c>
      <c r="J62" s="177">
        <f t="shared" si="7"/>
        <v>-21.350559000000004</v>
      </c>
      <c r="K62" s="178">
        <f>SR_HS2!G46</f>
        <v>86.13343605536188</v>
      </c>
      <c r="L62" s="143">
        <f>SR_HS2!H46</f>
        <v>76.72976214617006</v>
      </c>
      <c r="M62" s="35"/>
      <c r="N62" s="35"/>
      <c r="O62" s="40"/>
      <c r="P62" s="41"/>
      <c r="Q62" s="41"/>
      <c r="R62" s="41"/>
    </row>
    <row r="63" spans="1:18" s="27" customFormat="1" ht="12.75" customHeight="1">
      <c r="A63" s="46" t="str">
        <f>SR_HS2!A59</f>
        <v>47</v>
      </c>
      <c r="B63" s="54" t="str">
        <f>SR_HS2!B59</f>
        <v>  Vláknina z dreva alebo iných celulózových vláknin; zberový papier</v>
      </c>
      <c r="C63" s="109">
        <f>SR_HS2!C59</f>
        <v>93.118854</v>
      </c>
      <c r="D63" s="118">
        <f>SR_HS2!D59</f>
        <v>69.193066</v>
      </c>
      <c r="E63" s="119">
        <f>SR_HS2!E59</f>
        <v>66.325754</v>
      </c>
      <c r="F63" s="181">
        <f t="shared" si="4"/>
        <v>0.21073479282699456</v>
      </c>
      <c r="G63" s="110">
        <f>SR_HS2!F59</f>
        <v>47.66349</v>
      </c>
      <c r="H63" s="182">
        <f t="shared" si="5"/>
        <v>0.14617559835111782</v>
      </c>
      <c r="I63" s="132">
        <f t="shared" si="6"/>
        <v>-18.662264</v>
      </c>
      <c r="J63" s="183">
        <f t="shared" si="7"/>
        <v>-26.793099999999995</v>
      </c>
      <c r="K63" s="184">
        <f>SR_HS2!G59</f>
        <v>71.2269869644229</v>
      </c>
      <c r="L63" s="145">
        <f>SR_HS2!H59</f>
        <v>68.8847781365838</v>
      </c>
      <c r="M63" s="56"/>
      <c r="N63" s="56"/>
      <c r="O63" s="40"/>
      <c r="P63" s="41"/>
      <c r="Q63" s="41"/>
      <c r="R63" s="41"/>
    </row>
    <row r="64" spans="1:18" s="27" customFormat="1" ht="12.75" customHeight="1">
      <c r="A64" s="42" t="str">
        <f>SR_HS2!A20</f>
        <v>08</v>
      </c>
      <c r="B64" s="48" t="str">
        <f>SR_HS2!B20</f>
        <v>  Jedlé ovocie a orechy; šupy citrusových plodov a melónov</v>
      </c>
      <c r="C64" s="104">
        <f>SR_HS2!C20</f>
        <v>184.649003</v>
      </c>
      <c r="D64" s="114">
        <f>SR_HS2!D20</f>
        <v>58.849338</v>
      </c>
      <c r="E64" s="115">
        <f>SR_HS2!E20</f>
        <v>156.483513</v>
      </c>
      <c r="F64" s="171">
        <f t="shared" si="4"/>
        <v>0.4971902873941742</v>
      </c>
      <c r="G64" s="105">
        <f>SR_HS2!F20</f>
        <v>43.743296</v>
      </c>
      <c r="H64" s="172">
        <f t="shared" si="5"/>
        <v>0.13415304810138867</v>
      </c>
      <c r="I64" s="129">
        <f t="shared" si="6"/>
        <v>-112.74021699999999</v>
      </c>
      <c r="J64" s="173">
        <f t="shared" si="7"/>
        <v>-28.165490000000005</v>
      </c>
      <c r="K64" s="185">
        <f>SR_HS2!G20</f>
        <v>84.74647057801877</v>
      </c>
      <c r="L64" s="141">
        <f>SR_HS2!H20</f>
        <v>74.33099077512138</v>
      </c>
      <c r="M64" s="56"/>
      <c r="N64" s="56"/>
      <c r="O64" s="40"/>
      <c r="P64" s="41"/>
      <c r="Q64" s="41"/>
      <c r="R64" s="41"/>
    </row>
    <row r="65" spans="1:18" s="27" customFormat="1" ht="12.75" customHeight="1">
      <c r="A65" s="44" t="str">
        <f>SR_HS2!A67</f>
        <v>55</v>
      </c>
      <c r="B65" s="49" t="str">
        <f>SR_HS2!B67</f>
        <v>  Umelo vyrobené strižné vlákna</v>
      </c>
      <c r="C65" s="106">
        <f>SR_HS2!C67</f>
        <v>63.143511</v>
      </c>
      <c r="D65" s="116">
        <f>SR_HS2!D67</f>
        <v>46.165774</v>
      </c>
      <c r="E65" s="117">
        <f>SR_HS2!E67</f>
        <v>108.917513</v>
      </c>
      <c r="F65" s="179">
        <f t="shared" si="4"/>
        <v>0.34606028809392025</v>
      </c>
      <c r="G65" s="107">
        <f>SR_HS2!F67</f>
        <v>39.556551</v>
      </c>
      <c r="H65" s="180">
        <f t="shared" si="5"/>
        <v>0.12131303249366565</v>
      </c>
      <c r="I65" s="130">
        <f t="shared" si="6"/>
        <v>-69.360962</v>
      </c>
      <c r="J65" s="177">
        <f t="shared" si="7"/>
        <v>45.774002</v>
      </c>
      <c r="K65" s="178">
        <f>SR_HS2!G67</f>
        <v>172.49201267886417</v>
      </c>
      <c r="L65" s="143">
        <f>SR_HS2!H67</f>
        <v>85.68371668587208</v>
      </c>
      <c r="M65" s="56"/>
      <c r="N65" s="56"/>
      <c r="O65" s="40"/>
      <c r="P65" s="41"/>
      <c r="Q65" s="41"/>
      <c r="R65" s="41"/>
    </row>
    <row r="66" spans="1:18" s="27" customFormat="1" ht="12.75" customHeight="1">
      <c r="A66" s="44" t="str">
        <f>SR_HS2!A99</f>
        <v>88</v>
      </c>
      <c r="B66" s="49" t="str">
        <f>SR_HS2!B99</f>
        <v>  Lietadlá, kozmické lode a ich časti a súčasti</v>
      </c>
      <c r="C66" s="106">
        <f>SR_HS2!C99</f>
        <v>50.599012</v>
      </c>
      <c r="D66" s="124">
        <f>SR_HS2!D99</f>
        <v>56.340953</v>
      </c>
      <c r="E66" s="117">
        <f>SR_HS2!E99</f>
        <v>20.589854</v>
      </c>
      <c r="F66" s="179">
        <f t="shared" si="4"/>
        <v>0.06541951437186926</v>
      </c>
      <c r="G66" s="107">
        <f>SR_HS2!F99</f>
        <v>33.711019</v>
      </c>
      <c r="H66" s="180">
        <f t="shared" si="5"/>
        <v>0.10338580690064662</v>
      </c>
      <c r="I66" s="130">
        <f t="shared" si="6"/>
        <v>13.121165000000001</v>
      </c>
      <c r="J66" s="177">
        <f t="shared" si="7"/>
        <v>-30.009158000000003</v>
      </c>
      <c r="K66" s="178">
        <f>SR_HS2!G99</f>
        <v>40.692205610655</v>
      </c>
      <c r="L66" s="143">
        <f>SR_HS2!H99</f>
        <v>59.83395240048567</v>
      </c>
      <c r="M66" s="35"/>
      <c r="N66" s="35"/>
      <c r="O66" s="40"/>
      <c r="P66" s="41"/>
      <c r="Q66" s="41"/>
      <c r="R66" s="41"/>
    </row>
    <row r="67" spans="1:18" s="27" customFormat="1" ht="12.75" customHeight="1">
      <c r="A67" s="44" t="str">
        <f>SR_HS2!A21</f>
        <v>09</v>
      </c>
      <c r="B67" s="45" t="str">
        <f>SR_HS2!B21</f>
        <v>  Káva, čaj, maté a koreniny</v>
      </c>
      <c r="C67" s="106">
        <f>SR_HS2!C21</f>
        <v>85.292477</v>
      </c>
      <c r="D67" s="124">
        <f>SR_HS2!D21</f>
        <v>56.445539</v>
      </c>
      <c r="E67" s="117">
        <f>SR_HS2!E21</f>
        <v>66.972389</v>
      </c>
      <c r="F67" s="179">
        <f t="shared" si="4"/>
        <v>0.21278932646651688</v>
      </c>
      <c r="G67" s="107">
        <f>SR_HS2!F21</f>
        <v>39.904624</v>
      </c>
      <c r="H67" s="180">
        <f t="shared" si="5"/>
        <v>0.12238051158604576</v>
      </c>
      <c r="I67" s="130">
        <f t="shared" si="6"/>
        <v>-27.06776500000001</v>
      </c>
      <c r="J67" s="177">
        <f t="shared" si="7"/>
        <v>-18.320088</v>
      </c>
      <c r="K67" s="178">
        <f>SR_HS2!G21</f>
        <v>78.52086298302721</v>
      </c>
      <c r="L67" s="143">
        <f>SR_HS2!H21</f>
        <v>70.69579758995658</v>
      </c>
      <c r="M67" s="35"/>
      <c r="N67" s="35"/>
      <c r="O67" s="40"/>
      <c r="P67" s="41"/>
      <c r="Q67" s="41"/>
      <c r="R67" s="41"/>
    </row>
    <row r="68" spans="1:18" s="27" customFormat="1" ht="12.75" customHeight="1">
      <c r="A68" s="44" t="str">
        <f>SR_HS2!A53</f>
        <v>41</v>
      </c>
      <c r="B68" s="49" t="str">
        <f>SR_HS2!B53</f>
        <v>  Surové kože a kožky (iné ako kožušiny) a usne</v>
      </c>
      <c r="C68" s="106">
        <f>SR_HS2!C53</f>
        <v>145.197508</v>
      </c>
      <c r="D68" s="116">
        <f>SR_HS2!D53</f>
        <v>63.523338</v>
      </c>
      <c r="E68" s="117">
        <f>SR_HS2!E53</f>
        <v>85.180099</v>
      </c>
      <c r="F68" s="179">
        <f t="shared" si="4"/>
        <v>0.27064012744955573</v>
      </c>
      <c r="G68" s="107">
        <f>SR_HS2!F53</f>
        <v>40.310136</v>
      </c>
      <c r="H68" s="180">
        <f t="shared" si="5"/>
        <v>0.12362414605843876</v>
      </c>
      <c r="I68" s="130">
        <f t="shared" si="6"/>
        <v>-44.869963</v>
      </c>
      <c r="J68" s="177">
        <f t="shared" si="7"/>
        <v>-60.017409</v>
      </c>
      <c r="K68" s="178">
        <f>SR_HS2!G53</f>
        <v>58.66498686740547</v>
      </c>
      <c r="L68" s="143">
        <f>SR_HS2!H53</f>
        <v>63.45720686151599</v>
      </c>
      <c r="M68" s="35"/>
      <c r="N68" s="35"/>
      <c r="O68" s="40"/>
      <c r="P68" s="41"/>
      <c r="Q68" s="41"/>
      <c r="R68" s="41"/>
    </row>
    <row r="69" spans="1:18" s="27" customFormat="1" ht="12.75" customHeight="1">
      <c r="A69" s="44" t="str">
        <f>SR_HS2!A72</f>
        <v>60</v>
      </c>
      <c r="B69" s="49" t="str">
        <f>SR_HS2!B72</f>
        <v>  Pletené alebo háčkované textílie</v>
      </c>
      <c r="C69" s="106">
        <f>SR_HS2!C72</f>
        <v>38.204278</v>
      </c>
      <c r="D69" s="124">
        <f>SR_HS2!D72</f>
        <v>31.165192</v>
      </c>
      <c r="E69" s="117">
        <f>SR_HS2!E72</f>
        <v>31.844473</v>
      </c>
      <c r="F69" s="179">
        <f t="shared" si="4"/>
        <v>0.10117847164375729</v>
      </c>
      <c r="G69" s="107">
        <f>SR_HS2!F72</f>
        <v>40.685986</v>
      </c>
      <c r="H69" s="180">
        <f t="shared" si="5"/>
        <v>0.12477681235795371</v>
      </c>
      <c r="I69" s="130">
        <f t="shared" si="6"/>
        <v>8.841512999999999</v>
      </c>
      <c r="J69" s="177">
        <f t="shared" si="7"/>
        <v>-6.3598050000000015</v>
      </c>
      <c r="K69" s="178">
        <f>SR_HS2!G72</f>
        <v>83.35316008327653</v>
      </c>
      <c r="L69" s="143">
        <f>SR_HS2!H72</f>
        <v>130.54944760167047</v>
      </c>
      <c r="M69" s="35"/>
      <c r="N69" s="35"/>
      <c r="O69" s="40"/>
      <c r="P69" s="41"/>
      <c r="Q69" s="41"/>
      <c r="R69" s="41"/>
    </row>
    <row r="70" spans="1:18" s="27" customFormat="1" ht="12.75" customHeight="1">
      <c r="A70" s="44" t="str">
        <f>SR_HS2!A19</f>
        <v>07</v>
      </c>
      <c r="B70" s="45" t="str">
        <f>SR_HS2!B19</f>
        <v>  Zelenina, jedlé rastliny, korene a hľuzy</v>
      </c>
      <c r="C70" s="106">
        <f>SR_HS2!C19</f>
        <v>132.994018</v>
      </c>
      <c r="D70" s="124">
        <f>SR_HS2!D19</f>
        <v>40.41578</v>
      </c>
      <c r="E70" s="117">
        <f>SR_HS2!E19</f>
        <v>130.766279</v>
      </c>
      <c r="F70" s="179">
        <f t="shared" si="4"/>
        <v>0.41547970512060767</v>
      </c>
      <c r="G70" s="107">
        <f>SR_HS2!F19</f>
        <v>34.754357</v>
      </c>
      <c r="H70" s="180">
        <f t="shared" si="5"/>
        <v>0.10658554230467303</v>
      </c>
      <c r="I70" s="130">
        <f t="shared" si="6"/>
        <v>-96.011922</v>
      </c>
      <c r="J70" s="177">
        <f t="shared" si="7"/>
        <v>-2.227739000000014</v>
      </c>
      <c r="K70" s="178">
        <f>SR_HS2!G19</f>
        <v>98.32493293044202</v>
      </c>
      <c r="L70" s="143">
        <f>SR_HS2!H19</f>
        <v>85.9920481554482</v>
      </c>
      <c r="M70" s="35"/>
      <c r="N70" s="35"/>
      <c r="O70" s="40"/>
      <c r="P70" s="41"/>
      <c r="Q70" s="41"/>
      <c r="R70" s="41"/>
    </row>
    <row r="71" spans="1:18" s="27" customFormat="1" ht="12.75" customHeight="1">
      <c r="A71" s="44" t="str">
        <f>SR_HS2!A35</f>
        <v>23</v>
      </c>
      <c r="B71" s="49" t="str">
        <f>SR_HS2!B35</f>
        <v>  Zvyšky a odpady v potravinárskom priemysle; pripravené krmivo</v>
      </c>
      <c r="C71" s="106">
        <f>SR_HS2!C35</f>
        <v>131.813695</v>
      </c>
      <c r="D71" s="124">
        <f>SR_HS2!D35</f>
        <v>48.173</v>
      </c>
      <c r="E71" s="117">
        <f>SR_HS2!E35</f>
        <v>86.371701</v>
      </c>
      <c r="F71" s="179">
        <f t="shared" si="4"/>
        <v>0.2744261680967866</v>
      </c>
      <c r="G71" s="107">
        <f>SR_HS2!F35</f>
        <v>35.66137</v>
      </c>
      <c r="H71" s="180">
        <f t="shared" si="5"/>
        <v>0.10936719274586486</v>
      </c>
      <c r="I71" s="130">
        <f t="shared" si="6"/>
        <v>-50.710331000000004</v>
      </c>
      <c r="J71" s="177">
        <f t="shared" si="7"/>
        <v>-45.441993999999994</v>
      </c>
      <c r="K71" s="178">
        <f>SR_HS2!G35</f>
        <v>65.52558973481474</v>
      </c>
      <c r="L71" s="143">
        <f>SR_HS2!H35</f>
        <v>74.02771261910198</v>
      </c>
      <c r="M71" s="35"/>
      <c r="N71" s="35"/>
      <c r="O71" s="40"/>
      <c r="P71" s="41"/>
      <c r="Q71" s="41"/>
      <c r="R71" s="41"/>
    </row>
    <row r="72" spans="1:18" s="27" customFormat="1" ht="12.75" customHeight="1">
      <c r="A72" s="44" t="str">
        <f>SR_HS2!A81</f>
        <v>69</v>
      </c>
      <c r="B72" s="49" t="str">
        <f>SR_HS2!B81</f>
        <v>  Keramické výrobky</v>
      </c>
      <c r="C72" s="106">
        <f>SR_HS2!C81</f>
        <v>145.270534</v>
      </c>
      <c r="D72" s="116">
        <f>SR_HS2!D81</f>
        <v>66.547363</v>
      </c>
      <c r="E72" s="117">
        <f>SR_HS2!E81</f>
        <v>105.768094</v>
      </c>
      <c r="F72" s="179">
        <f t="shared" si="4"/>
        <v>0.3360537352774924</v>
      </c>
      <c r="G72" s="107">
        <f>SR_HS2!F81</f>
        <v>38.327268</v>
      </c>
      <c r="H72" s="180">
        <f t="shared" si="5"/>
        <v>0.11754303625403112</v>
      </c>
      <c r="I72" s="130">
        <f t="shared" si="6"/>
        <v>-67.44082600000002</v>
      </c>
      <c r="J72" s="177">
        <f t="shared" si="7"/>
        <v>-39.50243999999999</v>
      </c>
      <c r="K72" s="178">
        <f>SR_HS2!G81</f>
        <v>72.80767206376484</v>
      </c>
      <c r="L72" s="143">
        <f>SR_HS2!H81</f>
        <v>57.59396957622497</v>
      </c>
      <c r="M72" s="35"/>
      <c r="N72" s="35"/>
      <c r="O72" s="40"/>
      <c r="P72" s="41"/>
      <c r="Q72" s="41"/>
      <c r="R72" s="41"/>
    </row>
    <row r="73" spans="1:18" s="27" customFormat="1" ht="12.75" customHeight="1">
      <c r="A73" s="50" t="str">
        <f>SR_HS2!A68</f>
        <v>56</v>
      </c>
      <c r="B73" s="51" t="str">
        <f>SR_HS2!B68</f>
        <v>  Vata, plsť a netkané textílie; špeciálne priadze; motúzy, šnúry, laná</v>
      </c>
      <c r="C73" s="111">
        <f>SR_HS2!C68</f>
        <v>93.243787</v>
      </c>
      <c r="D73" s="128">
        <f>SR_HS2!D68</f>
        <v>59.196241</v>
      </c>
      <c r="E73" s="121">
        <f>SR_HS2!E68</f>
        <v>71.386959</v>
      </c>
      <c r="F73" s="186">
        <f t="shared" si="4"/>
        <v>0.2268156049219456</v>
      </c>
      <c r="G73" s="112">
        <f>SR_HS2!F68</f>
        <v>41.874588</v>
      </c>
      <c r="H73" s="187">
        <f t="shared" si="5"/>
        <v>0.12842204707642135</v>
      </c>
      <c r="I73" s="133">
        <f t="shared" si="6"/>
        <v>-29.512371</v>
      </c>
      <c r="J73" s="183">
        <f t="shared" si="7"/>
        <v>-21.856827999999993</v>
      </c>
      <c r="K73" s="188">
        <f>SR_HS2!G68</f>
        <v>76.55948057965514</v>
      </c>
      <c r="L73" s="148">
        <f>SR_HS2!H68</f>
        <v>70.73859301302595</v>
      </c>
      <c r="M73" s="35"/>
      <c r="N73" s="35"/>
      <c r="O73" s="40"/>
      <c r="P73" s="41"/>
      <c r="Q73" s="41"/>
      <c r="R73" s="41"/>
    </row>
    <row r="74" spans="1:18" s="27" customFormat="1" ht="12.75" customHeight="1">
      <c r="A74" s="52" t="str">
        <f>SR_HS2!A54</f>
        <v>42</v>
      </c>
      <c r="B74" s="53" t="str">
        <f>SR_HS2!B54</f>
        <v>  Kožené výrobky; sedlárske výrobky; cestovné potreby, kabelky</v>
      </c>
      <c r="C74" s="113">
        <f>SR_HS2!C54</f>
        <v>71.424425</v>
      </c>
      <c r="D74" s="125">
        <f>SR_HS2!D54</f>
        <v>35.119101</v>
      </c>
      <c r="E74" s="123">
        <f>SR_HS2!E54</f>
        <v>61.42854</v>
      </c>
      <c r="F74" s="189">
        <f t="shared" si="4"/>
        <v>0.19517502432863026</v>
      </c>
      <c r="G74" s="108">
        <f>SR_HS2!F54</f>
        <v>37.93946</v>
      </c>
      <c r="H74" s="190">
        <f t="shared" si="5"/>
        <v>0.11635369685724439</v>
      </c>
      <c r="I74" s="131">
        <f t="shared" si="6"/>
        <v>-23.48908</v>
      </c>
      <c r="J74" s="173">
        <f t="shared" si="7"/>
        <v>-9.995885000000001</v>
      </c>
      <c r="K74" s="191">
        <f>SR_HS2!G54</f>
        <v>86.00494858726549</v>
      </c>
      <c r="L74" s="150">
        <f>SR_HS2!H54</f>
        <v>108.03084053888507</v>
      </c>
      <c r="M74" s="35"/>
      <c r="N74" s="35"/>
      <c r="O74" s="40"/>
      <c r="P74" s="41"/>
      <c r="Q74" s="41"/>
      <c r="R74" s="41"/>
    </row>
    <row r="75" spans="1:18" s="27" customFormat="1" ht="12.75" customHeight="1">
      <c r="A75" s="44" t="str">
        <f>SR_HS2!A90</f>
        <v>79</v>
      </c>
      <c r="B75" s="49" t="str">
        <f>SR_HS2!B90</f>
        <v>  Zinok a predmety zo zinku</v>
      </c>
      <c r="C75" s="106">
        <f>SR_HS2!C90</f>
        <v>109.326909</v>
      </c>
      <c r="D75" s="124">
        <f>SR_HS2!D90</f>
        <v>60.307851</v>
      </c>
      <c r="E75" s="117">
        <f>SR_HS2!E90</f>
        <v>42.740279</v>
      </c>
      <c r="F75" s="179">
        <f t="shared" si="4"/>
        <v>0.1357973833276429</v>
      </c>
      <c r="G75" s="107">
        <f>SR_HS2!F90</f>
        <v>33.883005</v>
      </c>
      <c r="H75" s="180">
        <f t="shared" si="5"/>
        <v>0.10391325792150168</v>
      </c>
      <c r="I75" s="130">
        <f t="shared" si="6"/>
        <v>-8.857274000000004</v>
      </c>
      <c r="J75" s="177">
        <f t="shared" si="7"/>
        <v>-66.58663</v>
      </c>
      <c r="K75" s="178">
        <f>SR_HS2!G90</f>
        <v>39.09401572855224</v>
      </c>
      <c r="L75" s="143">
        <f>SR_HS2!H90</f>
        <v>56.18340636942941</v>
      </c>
      <c r="M75" s="35"/>
      <c r="N75" s="35"/>
      <c r="O75" s="40"/>
      <c r="P75" s="41"/>
      <c r="Q75" s="41"/>
      <c r="R75" s="41"/>
    </row>
    <row r="76" spans="1:18" s="27" customFormat="1" ht="12.75" customHeight="1">
      <c r="A76" s="44" t="str">
        <f>SR_HS2!A28</f>
        <v>16</v>
      </c>
      <c r="B76" s="49" t="str">
        <f>SR_HS2!B28</f>
        <v>  Prípravky z mäsa, rýb, kôrovcov a z vodných bezstavovcov</v>
      </c>
      <c r="C76" s="106">
        <f>SR_HS2!C28</f>
        <v>101.007121</v>
      </c>
      <c r="D76" s="124">
        <f>SR_HS2!D28</f>
        <v>37.675531</v>
      </c>
      <c r="E76" s="117">
        <f>SR_HS2!E28</f>
        <v>98.273159</v>
      </c>
      <c r="F76" s="179">
        <f t="shared" si="4"/>
        <v>0.3122403071711675</v>
      </c>
      <c r="G76" s="107">
        <f>SR_HS2!F28</f>
        <v>31.614059</v>
      </c>
      <c r="H76" s="180">
        <f t="shared" si="5"/>
        <v>0.09695479686092104</v>
      </c>
      <c r="I76" s="130">
        <f t="shared" si="6"/>
        <v>-66.65910000000001</v>
      </c>
      <c r="J76" s="177">
        <f t="shared" si="7"/>
        <v>-2.733961999999991</v>
      </c>
      <c r="K76" s="178">
        <f>SR_HS2!G28</f>
        <v>97.29329776660005</v>
      </c>
      <c r="L76" s="143">
        <f>SR_HS2!H28</f>
        <v>83.91138269557501</v>
      </c>
      <c r="M76" s="35"/>
      <c r="N76" s="35"/>
      <c r="O76" s="40"/>
      <c r="P76" s="41"/>
      <c r="Q76" s="41"/>
      <c r="R76" s="41"/>
    </row>
    <row r="77" spans="1:18" s="27" customFormat="1" ht="12.75" customHeight="1">
      <c r="A77" s="44" t="str">
        <f>SR_HS2!A71</f>
        <v>59</v>
      </c>
      <c r="B77" s="49" t="str">
        <f>SR_HS2!B71</f>
        <v>  Impregnované, vrstvené textílie; textil. výrobky na priemysel. použitie</v>
      </c>
      <c r="C77" s="106">
        <f>SR_HS2!C71</f>
        <v>123.184688</v>
      </c>
      <c r="D77" s="124">
        <f>SR_HS2!D71</f>
        <v>39.821449</v>
      </c>
      <c r="E77" s="117">
        <f>SR_HS2!E71</f>
        <v>81.292766</v>
      </c>
      <c r="F77" s="179">
        <f t="shared" si="4"/>
        <v>0.2582890230142479</v>
      </c>
      <c r="G77" s="107">
        <f>SR_HS2!F71</f>
        <v>30.838804</v>
      </c>
      <c r="H77" s="180">
        <f t="shared" si="5"/>
        <v>0.09457722519129098</v>
      </c>
      <c r="I77" s="130">
        <f t="shared" si="6"/>
        <v>-50.453962000000004</v>
      </c>
      <c r="J77" s="177">
        <f t="shared" si="7"/>
        <v>-41.891921999999994</v>
      </c>
      <c r="K77" s="178">
        <f>SR_HS2!G71</f>
        <v>65.99258992318916</v>
      </c>
      <c r="L77" s="143">
        <f>SR_HS2!H71</f>
        <v>77.44269677379143</v>
      </c>
      <c r="M77" s="35"/>
      <c r="N77" s="35"/>
      <c r="O77" s="40"/>
      <c r="P77" s="41"/>
      <c r="Q77" s="41"/>
      <c r="R77" s="41"/>
    </row>
    <row r="78" spans="1:18" s="27" customFormat="1" ht="12.75" customHeight="1">
      <c r="A78" s="44" t="str">
        <f>SR_HS2!A100</f>
        <v>89</v>
      </c>
      <c r="B78" s="49" t="str">
        <f>SR_HS2!B100</f>
        <v>  Lode, člny a plávajúce konštrukcie</v>
      </c>
      <c r="C78" s="106">
        <f>SR_HS2!C100</f>
        <v>5.400701</v>
      </c>
      <c r="D78" s="116">
        <f>SR_HS2!D100</f>
        <v>56.19483</v>
      </c>
      <c r="E78" s="117">
        <f>SR_HS2!E100</f>
        <v>2.183868</v>
      </c>
      <c r="F78" s="179">
        <f aca="true" t="shared" si="8" ref="F78:F109">E78/$E$11*100</f>
        <v>0.006938737108687869</v>
      </c>
      <c r="G78" s="107">
        <f>SR_HS2!F100</f>
        <v>41.196555</v>
      </c>
      <c r="H78" s="180">
        <f aca="true" t="shared" si="9" ref="H78:H109">G78/$G$11*100</f>
        <v>0.1263426382988265</v>
      </c>
      <c r="I78" s="130">
        <f aca="true" t="shared" si="10" ref="I78:I111">G78-E78</f>
        <v>39.012687</v>
      </c>
      <c r="J78" s="177">
        <f aca="true" t="shared" si="11" ref="J78:J111">E78-C78</f>
        <v>-3.216833</v>
      </c>
      <c r="K78" s="178">
        <f>SR_HS2!G100</f>
        <v>40.43675071069478</v>
      </c>
      <c r="L78" s="143">
        <f>SR_HS2!H100</f>
        <v>73.31022266639118</v>
      </c>
      <c r="M78" s="35"/>
      <c r="N78" s="35"/>
      <c r="O78" s="40"/>
      <c r="P78" s="41"/>
      <c r="Q78" s="41"/>
      <c r="R78" s="41"/>
    </row>
    <row r="79" spans="1:18" s="27" customFormat="1" ht="12.75" customHeight="1">
      <c r="A79" s="44" t="str">
        <f>SR_HS2!A32</f>
        <v>20</v>
      </c>
      <c r="B79" s="49" t="str">
        <f>SR_HS2!B32</f>
        <v>  Prípravky zo zeleniny, ovocia, orechov alebo z iných častí rastlín</v>
      </c>
      <c r="C79" s="106">
        <f>SR_HS2!C32</f>
        <v>106.001388</v>
      </c>
      <c r="D79" s="124">
        <f>SR_HS2!D32</f>
        <v>33.911696</v>
      </c>
      <c r="E79" s="117">
        <f>SR_HS2!E32</f>
        <v>97.253042</v>
      </c>
      <c r="F79" s="179">
        <f t="shared" si="8"/>
        <v>0.30899912057788287</v>
      </c>
      <c r="G79" s="107">
        <f>SR_HS2!F32</f>
        <v>28.961118</v>
      </c>
      <c r="H79" s="180">
        <f t="shared" si="9"/>
        <v>0.08881869020852917</v>
      </c>
      <c r="I79" s="130">
        <f t="shared" si="10"/>
        <v>-68.291924</v>
      </c>
      <c r="J79" s="177">
        <f t="shared" si="11"/>
        <v>-8.748346000000012</v>
      </c>
      <c r="K79" s="178">
        <f>SR_HS2!G32</f>
        <v>91.74695146444685</v>
      </c>
      <c r="L79" s="143">
        <f>SR_HS2!H32</f>
        <v>85.40156175025867</v>
      </c>
      <c r="M79" s="35"/>
      <c r="N79" s="35"/>
      <c r="O79" s="40"/>
      <c r="P79" s="41"/>
      <c r="Q79" s="41"/>
      <c r="R79" s="41"/>
    </row>
    <row r="80" spans="1:18" s="27" customFormat="1" ht="12.75" customHeight="1">
      <c r="A80" s="44" t="str">
        <f>SR_HS2!A47</f>
        <v>35</v>
      </c>
      <c r="B80" s="49" t="str">
        <f>SR_HS2!B47</f>
        <v>  Albumidoidné látky; modifikované škroby; gleje; enzýmy</v>
      </c>
      <c r="C80" s="106">
        <f>SR_HS2!C47</f>
        <v>42.271711</v>
      </c>
      <c r="D80" s="124">
        <f>SR_HS2!D47</f>
        <v>21.280359</v>
      </c>
      <c r="E80" s="117">
        <f>SR_HS2!E47</f>
        <v>39.77212</v>
      </c>
      <c r="F80" s="179">
        <f t="shared" si="8"/>
        <v>0.12636674237416684</v>
      </c>
      <c r="G80" s="107">
        <f>SR_HS2!F47</f>
        <v>25.349328</v>
      </c>
      <c r="H80" s="180">
        <f t="shared" si="9"/>
        <v>0.0777419611572452</v>
      </c>
      <c r="I80" s="130">
        <f t="shared" si="10"/>
        <v>-14.422792000000001</v>
      </c>
      <c r="J80" s="177">
        <f t="shared" si="11"/>
        <v>-2.4995910000000023</v>
      </c>
      <c r="K80" s="178">
        <f>SR_HS2!G47</f>
        <v>94.08684687497035</v>
      </c>
      <c r="L80" s="143">
        <f>SR_HS2!H47</f>
        <v>119.12077235163186</v>
      </c>
      <c r="M80" s="35"/>
      <c r="N80" s="35"/>
      <c r="O80" s="40"/>
      <c r="P80" s="41"/>
      <c r="Q80" s="41"/>
      <c r="R80" s="41"/>
    </row>
    <row r="81" spans="1:18" s="27" customFormat="1" ht="12.75" customHeight="1">
      <c r="A81" s="44">
        <f>SR_HS2!A110</f>
        <v>99</v>
      </c>
      <c r="B81" s="49" t="str">
        <f>SR_HS2!B110</f>
        <v>  Nešpecifikované tovary z dôvodu zjednodušenia</v>
      </c>
      <c r="C81" s="106">
        <f>SR_HS2!C110</f>
        <v>81.141233</v>
      </c>
      <c r="D81" s="124">
        <f>SR_HS2!D110</f>
        <v>26.469947</v>
      </c>
      <c r="E81" s="117">
        <f>SR_HS2!E110</f>
        <v>61.349967</v>
      </c>
      <c r="F81" s="179">
        <f t="shared" si="8"/>
        <v>0.19492537673507565</v>
      </c>
      <c r="G81" s="107">
        <f>SR_HS2!F110</f>
        <v>30.488568</v>
      </c>
      <c r="H81" s="180">
        <f t="shared" si="9"/>
        <v>0.09350311255572648</v>
      </c>
      <c r="I81" s="130">
        <f t="shared" si="10"/>
        <v>-30.861399</v>
      </c>
      <c r="J81" s="177">
        <f t="shared" si="11"/>
        <v>-19.791266</v>
      </c>
      <c r="K81" s="178">
        <f>SR_HS2!G110</f>
        <v>75.60886707255237</v>
      </c>
      <c r="L81" s="143">
        <f>SR_HS2!H110</f>
        <v>115.18182488238453</v>
      </c>
      <c r="M81" s="35"/>
      <c r="N81" s="35"/>
      <c r="O81" s="40"/>
      <c r="P81" s="41"/>
      <c r="Q81" s="41"/>
      <c r="R81" s="41"/>
    </row>
    <row r="82" spans="1:18" s="27" customFormat="1" ht="12.75" customHeight="1">
      <c r="A82" s="44" t="str">
        <f>SR_HS2!A38</f>
        <v>26</v>
      </c>
      <c r="B82" s="49" t="str">
        <f>SR_HS2!B38</f>
        <v>  Rudy kovov, trosky a popoly</v>
      </c>
      <c r="C82" s="106">
        <f>SR_HS2!C38</f>
        <v>446.374245</v>
      </c>
      <c r="D82" s="124">
        <f>SR_HS2!D38</f>
        <v>26.446895</v>
      </c>
      <c r="E82" s="117">
        <f>SR_HS2!E38</f>
        <v>190.729987</v>
      </c>
      <c r="F82" s="179">
        <f t="shared" si="8"/>
        <v>0.6060005634664984</v>
      </c>
      <c r="G82" s="107">
        <f>SR_HS2!F38</f>
        <v>16.898432</v>
      </c>
      <c r="H82" s="180">
        <f t="shared" si="9"/>
        <v>0.051824539260462814</v>
      </c>
      <c r="I82" s="130">
        <f t="shared" si="10"/>
        <v>-173.83155499999998</v>
      </c>
      <c r="J82" s="177">
        <f t="shared" si="11"/>
        <v>-255.64425799999998</v>
      </c>
      <c r="K82" s="178">
        <f>SR_HS2!G38</f>
        <v>42.728716796821466</v>
      </c>
      <c r="L82" s="143">
        <f>SR_HS2!H38</f>
        <v>63.89571252126194</v>
      </c>
      <c r="M82" s="35"/>
      <c r="N82" s="35"/>
      <c r="O82" s="40"/>
      <c r="P82" s="41"/>
      <c r="Q82" s="41"/>
      <c r="R82" s="41"/>
    </row>
    <row r="83" spans="1:18" s="27" customFormat="1" ht="12.75" customHeight="1">
      <c r="A83" s="46" t="str">
        <f>SR_HS2!A64</f>
        <v>52</v>
      </c>
      <c r="B83" s="54" t="str">
        <f>SR_HS2!B64</f>
        <v>  Bavlna</v>
      </c>
      <c r="C83" s="109">
        <f>SR_HS2!C64</f>
        <v>95.54543</v>
      </c>
      <c r="D83" s="126">
        <f>SR_HS2!D64</f>
        <v>17.323549</v>
      </c>
      <c r="E83" s="119">
        <f>SR_HS2!E64</f>
        <v>91.854026</v>
      </c>
      <c r="F83" s="181">
        <f t="shared" si="8"/>
        <v>0.29184499190820157</v>
      </c>
      <c r="G83" s="110">
        <f>SR_HS2!F64</f>
        <v>17.489422</v>
      </c>
      <c r="H83" s="182">
        <f t="shared" si="9"/>
        <v>0.053637002361035746</v>
      </c>
      <c r="I83" s="132">
        <f t="shared" si="10"/>
        <v>-74.364604</v>
      </c>
      <c r="J83" s="183">
        <f t="shared" si="11"/>
        <v>-3.6914039999999915</v>
      </c>
      <c r="K83" s="184">
        <f>SR_HS2!G64</f>
        <v>96.1364933937709</v>
      </c>
      <c r="L83" s="145">
        <f>SR_HS2!H64</f>
        <v>100.95750010578087</v>
      </c>
      <c r="M83" s="35"/>
      <c r="N83" s="35"/>
      <c r="O83" s="40"/>
      <c r="P83" s="41"/>
      <c r="Q83" s="41"/>
      <c r="R83" s="41"/>
    </row>
    <row r="84" spans="1:18" s="27" customFormat="1" ht="12.75" customHeight="1">
      <c r="A84" s="42" t="str">
        <f>SR_HS2!A63</f>
        <v>51</v>
      </c>
      <c r="B84" s="55" t="str">
        <f>SR_HS2!B63</f>
        <v>  Vlna, jemné alebo hrubé chlpy zvierat; priadza a tkaniny z vlásia</v>
      </c>
      <c r="C84" s="104">
        <f>SR_HS2!C63</f>
        <v>35.599295</v>
      </c>
      <c r="D84" s="127">
        <f>SR_HS2!D63</f>
        <v>10.784577</v>
      </c>
      <c r="E84" s="115">
        <f>SR_HS2!E63</f>
        <v>27.781041</v>
      </c>
      <c r="F84" s="171">
        <f t="shared" si="8"/>
        <v>0.08826785323319869</v>
      </c>
      <c r="G84" s="105">
        <f>SR_HS2!F63</f>
        <v>11.526724</v>
      </c>
      <c r="H84" s="172">
        <f t="shared" si="9"/>
        <v>0.035350449111640585</v>
      </c>
      <c r="I84" s="129">
        <f t="shared" si="10"/>
        <v>-16.254317</v>
      </c>
      <c r="J84" s="173">
        <f t="shared" si="11"/>
        <v>-7.818254</v>
      </c>
      <c r="K84" s="185">
        <f>SR_HS2!G63</f>
        <v>78.03817744143528</v>
      </c>
      <c r="L84" s="141">
        <f>SR_HS2!H63</f>
        <v>106.88155872965623</v>
      </c>
      <c r="M84" s="35"/>
      <c r="N84" s="35"/>
      <c r="O84" s="40"/>
      <c r="P84" s="41"/>
      <c r="Q84" s="41"/>
      <c r="R84" s="41"/>
    </row>
    <row r="85" spans="1:18" s="27" customFormat="1" ht="12.75" customHeight="1">
      <c r="A85" s="44" t="str">
        <f>SR_HS2!A91</f>
        <v>80</v>
      </c>
      <c r="B85" s="49" t="str">
        <f>SR_HS2!B91</f>
        <v>  Cín a predmety z cínu</v>
      </c>
      <c r="C85" s="106">
        <f>SR_HS2!C91</f>
        <v>43.233053</v>
      </c>
      <c r="D85" s="124">
        <f>SR_HS2!D91</f>
        <v>18.919182</v>
      </c>
      <c r="E85" s="117">
        <f>SR_HS2!E91</f>
        <v>26.852692</v>
      </c>
      <c r="F85" s="179">
        <f t="shared" si="8"/>
        <v>0.08531823830403938</v>
      </c>
      <c r="G85" s="107">
        <f>SR_HS2!F91</f>
        <v>11.66529</v>
      </c>
      <c r="H85" s="180">
        <f t="shared" si="9"/>
        <v>0.035775406830035134</v>
      </c>
      <c r="I85" s="130">
        <f t="shared" si="10"/>
        <v>-15.187402</v>
      </c>
      <c r="J85" s="177">
        <f t="shared" si="11"/>
        <v>-16.380360999999997</v>
      </c>
      <c r="K85" s="178">
        <f>SR_HS2!G91</f>
        <v>62.111486783040746</v>
      </c>
      <c r="L85" s="143">
        <f>SR_HS2!H91</f>
        <v>61.65853259406248</v>
      </c>
      <c r="M85" s="35"/>
      <c r="N85" s="35"/>
      <c r="O85" s="40"/>
      <c r="P85" s="41"/>
      <c r="Q85" s="41"/>
      <c r="R85" s="41"/>
    </row>
    <row r="86" spans="1:18" s="27" customFormat="1" ht="12.75" customHeight="1">
      <c r="A86" s="44" t="str">
        <f>SR_HS2!A104</f>
        <v>93</v>
      </c>
      <c r="B86" s="49" t="str">
        <f>SR_HS2!B104</f>
        <v>  Zbrane a strelivo; ich časti, súčasti a príslušenstvo</v>
      </c>
      <c r="C86" s="106">
        <f>SR_HS2!C104</f>
        <v>11.889181</v>
      </c>
      <c r="D86" s="124">
        <f>SR_HS2!D104</f>
        <v>8.121832</v>
      </c>
      <c r="E86" s="117">
        <f>SR_HS2!E104</f>
        <v>10.268717</v>
      </c>
      <c r="F86" s="179">
        <f t="shared" si="8"/>
        <v>0.032626480953296615</v>
      </c>
      <c r="G86" s="107">
        <f>SR_HS2!F104</f>
        <v>12.124928</v>
      </c>
      <c r="H86" s="180">
        <f t="shared" si="9"/>
        <v>0.03718503629012945</v>
      </c>
      <c r="I86" s="130">
        <f t="shared" si="10"/>
        <v>1.856211</v>
      </c>
      <c r="J86" s="177">
        <f t="shared" si="11"/>
        <v>-1.6204640000000001</v>
      </c>
      <c r="K86" s="178">
        <f>SR_HS2!G104</f>
        <v>86.3702638558535</v>
      </c>
      <c r="L86" s="143">
        <f>SR_HS2!H104</f>
        <v>149.28809165222822</v>
      </c>
      <c r="M86" s="35"/>
      <c r="N86" s="35"/>
      <c r="O86" s="40"/>
      <c r="P86" s="41"/>
      <c r="Q86" s="41"/>
      <c r="R86" s="41"/>
    </row>
    <row r="87" spans="1:18" s="27" customFormat="1" ht="12.75" customHeight="1">
      <c r="A87" s="44" t="str">
        <f>SR_HS2!A70</f>
        <v>58</v>
      </c>
      <c r="B87" s="49" t="str">
        <f>SR_HS2!B70</f>
        <v>  Špeciálne tkaniny; všívané textílie; čipky, tapisérie; výšivky</v>
      </c>
      <c r="C87" s="106">
        <f>SR_HS2!C70</f>
        <v>31.793436</v>
      </c>
      <c r="D87" s="124">
        <f>SR_HS2!D70</f>
        <v>22.94083</v>
      </c>
      <c r="E87" s="117">
        <f>SR_HS2!E70</f>
        <v>26.975987</v>
      </c>
      <c r="F87" s="179">
        <f t="shared" si="8"/>
        <v>0.08570997974254009</v>
      </c>
      <c r="G87" s="107">
        <f>SR_HS2!F70</f>
        <v>10.27605</v>
      </c>
      <c r="H87" s="180">
        <f t="shared" si="9"/>
        <v>0.03151485041141562</v>
      </c>
      <c r="I87" s="130">
        <f t="shared" si="10"/>
        <v>-16.699937</v>
      </c>
      <c r="J87" s="177">
        <f t="shared" si="11"/>
        <v>-4.817449</v>
      </c>
      <c r="K87" s="178">
        <f>SR_HS2!G70</f>
        <v>84.8476616368234</v>
      </c>
      <c r="L87" s="143">
        <f>SR_HS2!H70</f>
        <v>44.79371496149006</v>
      </c>
      <c r="M87" s="35"/>
      <c r="N87" s="35"/>
      <c r="O87" s="40"/>
      <c r="P87" s="41"/>
      <c r="Q87" s="41"/>
      <c r="R87" s="41"/>
    </row>
    <row r="88" spans="1:18" s="27" customFormat="1" ht="12.75" customHeight="1">
      <c r="A88" s="44" t="str">
        <f>SR_HS2!A87</f>
        <v>75</v>
      </c>
      <c r="B88" s="49" t="str">
        <f>SR_HS2!B87</f>
        <v>  Nikel a predmety z niklu</v>
      </c>
      <c r="C88" s="106">
        <f>SR_HS2!C87</f>
        <v>7.244388</v>
      </c>
      <c r="D88" s="124">
        <f>SR_HS2!D87</f>
        <v>6.570878</v>
      </c>
      <c r="E88" s="117">
        <f>SR_HS2!E87</f>
        <v>2.573745</v>
      </c>
      <c r="F88" s="179">
        <f t="shared" si="8"/>
        <v>0.008177481395304049</v>
      </c>
      <c r="G88" s="107">
        <f>SR_HS2!F87</f>
        <v>7.246862</v>
      </c>
      <c r="H88" s="180">
        <f t="shared" si="9"/>
        <v>0.02222485992985361</v>
      </c>
      <c r="I88" s="130">
        <f t="shared" si="10"/>
        <v>4.6731169999999995</v>
      </c>
      <c r="J88" s="177">
        <f t="shared" si="11"/>
        <v>-4.670643</v>
      </c>
      <c r="K88" s="178">
        <f>SR_HS2!G87</f>
        <v>35.52743171679927</v>
      </c>
      <c r="L88" s="143">
        <f>SR_HS2!H87</f>
        <v>110.28757496334585</v>
      </c>
      <c r="M88" s="35"/>
      <c r="N88" s="35"/>
      <c r="O88" s="40"/>
      <c r="P88" s="41"/>
      <c r="Q88" s="41"/>
      <c r="R88" s="41"/>
    </row>
    <row r="89" spans="1:18" s="27" customFormat="1" ht="12.75" customHeight="1">
      <c r="A89" s="44" t="str">
        <f>SR_HS2!A17</f>
        <v>05</v>
      </c>
      <c r="B89" s="45" t="str">
        <f>SR_HS2!B17</f>
        <v>  Výrobky živočíšneho pôvodu inde neuvedené ani nezahrnuté</v>
      </c>
      <c r="C89" s="106">
        <f>SR_HS2!C17</f>
        <v>16.250865</v>
      </c>
      <c r="D89" s="124">
        <f>SR_HS2!D17</f>
        <v>10.591974</v>
      </c>
      <c r="E89" s="117">
        <f>SR_HS2!E17</f>
        <v>12.663883</v>
      </c>
      <c r="F89" s="179">
        <f t="shared" si="8"/>
        <v>0.0402365687450805</v>
      </c>
      <c r="G89" s="107">
        <f>SR_HS2!F17</f>
        <v>7.249941</v>
      </c>
      <c r="H89" s="180">
        <f t="shared" si="9"/>
        <v>0.02223430268503841</v>
      </c>
      <c r="I89" s="130">
        <f t="shared" si="10"/>
        <v>-5.4139420000000005</v>
      </c>
      <c r="J89" s="177">
        <f t="shared" si="11"/>
        <v>-3.586982000000001</v>
      </c>
      <c r="K89" s="178">
        <f>SR_HS2!G17</f>
        <v>77.927439554756</v>
      </c>
      <c r="L89" s="143">
        <f>SR_HS2!H17</f>
        <v>68.44749618909563</v>
      </c>
      <c r="M89" s="35"/>
      <c r="N89" s="35"/>
      <c r="O89" s="40"/>
      <c r="P89" s="41"/>
      <c r="Q89" s="41"/>
      <c r="R89" s="41"/>
    </row>
    <row r="90" spans="1:18" s="27" customFormat="1" ht="12.75" customHeight="1">
      <c r="A90" s="44" t="str">
        <f>SR_HS2!A77</f>
        <v>65</v>
      </c>
      <c r="B90" s="49" t="str">
        <f>SR_HS2!B77</f>
        <v>  Pokrývky hlavy a ich časti</v>
      </c>
      <c r="C90" s="106">
        <f>SR_HS2!C77</f>
        <v>8.388056</v>
      </c>
      <c r="D90" s="124">
        <f>SR_HS2!D77</f>
        <v>7.419885</v>
      </c>
      <c r="E90" s="117">
        <f>SR_HS2!E77</f>
        <v>10.64905</v>
      </c>
      <c r="F90" s="179">
        <f t="shared" si="8"/>
        <v>0.03383490138015327</v>
      </c>
      <c r="G90" s="107">
        <f>SR_HS2!F77</f>
        <v>9.051124</v>
      </c>
      <c r="H90" s="180">
        <f t="shared" si="9"/>
        <v>0.027758216329735044</v>
      </c>
      <c r="I90" s="130">
        <f t="shared" si="10"/>
        <v>-1.597926000000001</v>
      </c>
      <c r="J90" s="177">
        <f t="shared" si="11"/>
        <v>2.260994</v>
      </c>
      <c r="K90" s="178">
        <f>SR_HS2!G77</f>
        <v>126.95492257085552</v>
      </c>
      <c r="L90" s="143">
        <f>SR_HS2!H77</f>
        <v>121.98469383285591</v>
      </c>
      <c r="M90" s="35"/>
      <c r="N90" s="35"/>
      <c r="O90" s="40"/>
      <c r="P90" s="41"/>
      <c r="Q90" s="41"/>
      <c r="R90" s="41"/>
    </row>
    <row r="91" spans="1:18" s="27" customFormat="1" ht="12.75" customHeight="1">
      <c r="A91" s="44" t="str">
        <f>SR_HS2!A103</f>
        <v>92</v>
      </c>
      <c r="B91" s="49" t="str">
        <f>SR_HS2!B103</f>
        <v>  Hudobné nástroje; časti, súčasti a príslušenstvo týchto nástrojov</v>
      </c>
      <c r="C91" s="106">
        <f>SR_HS2!C103</f>
        <v>4.826366</v>
      </c>
      <c r="D91" s="124">
        <f>SR_HS2!D103</f>
        <v>2.757991</v>
      </c>
      <c r="E91" s="117">
        <f>SR_HS2!E103</f>
        <v>4.262907</v>
      </c>
      <c r="F91" s="179">
        <f t="shared" si="8"/>
        <v>0.013544404236787792</v>
      </c>
      <c r="G91" s="107">
        <f>SR_HS2!F103</f>
        <v>6.208785</v>
      </c>
      <c r="H91" s="180">
        <f t="shared" si="9"/>
        <v>0.01904125909387762</v>
      </c>
      <c r="I91" s="130">
        <f t="shared" si="10"/>
        <v>1.9458779999999996</v>
      </c>
      <c r="J91" s="177">
        <f t="shared" si="11"/>
        <v>-0.5634589999999999</v>
      </c>
      <c r="K91" s="178">
        <f>SR_HS2!G103</f>
        <v>88.3253984467817</v>
      </c>
      <c r="L91" s="143">
        <f>SR_HS2!H103</f>
        <v>225.11984266808702</v>
      </c>
      <c r="M91" s="35"/>
      <c r="N91" s="35"/>
      <c r="O91" s="40"/>
      <c r="P91" s="41"/>
      <c r="Q91" s="41"/>
      <c r="R91" s="41"/>
    </row>
    <row r="92" spans="1:18" s="27" customFormat="1" ht="12.75" customHeight="1">
      <c r="A92" s="50" t="str">
        <f>SR_HS2!A49</f>
        <v>37</v>
      </c>
      <c r="B92" s="51" t="str">
        <f>SR_HS2!B49</f>
        <v>  Fotografický alebo kinematografický tovar</v>
      </c>
      <c r="C92" s="111">
        <f>SR_HS2!C49</f>
        <v>26.476294</v>
      </c>
      <c r="D92" s="128">
        <f>SR_HS2!D49</f>
        <v>8.631995</v>
      </c>
      <c r="E92" s="121">
        <f>SR_HS2!E49</f>
        <v>19.653774</v>
      </c>
      <c r="F92" s="186">
        <f t="shared" si="8"/>
        <v>0.06244533597248773</v>
      </c>
      <c r="G92" s="112">
        <f>SR_HS2!F49</f>
        <v>5.951847</v>
      </c>
      <c r="H92" s="187">
        <f t="shared" si="9"/>
        <v>0.018253275127761426</v>
      </c>
      <c r="I92" s="133">
        <f t="shared" si="10"/>
        <v>-13.701926999999998</v>
      </c>
      <c r="J92" s="183">
        <f t="shared" si="11"/>
        <v>-6.822520000000001</v>
      </c>
      <c r="K92" s="188">
        <f>SR_HS2!G49</f>
        <v>74.23158996497017</v>
      </c>
      <c r="L92" s="148">
        <f>SR_HS2!H49</f>
        <v>68.9510014776422</v>
      </c>
      <c r="M92" s="35"/>
      <c r="N92" s="35"/>
      <c r="O92" s="40"/>
      <c r="P92" s="41"/>
      <c r="Q92" s="41"/>
      <c r="R92" s="41"/>
    </row>
    <row r="93" spans="1:18" s="27" customFormat="1" ht="12.75" customHeight="1">
      <c r="A93" s="52" t="str">
        <f>SR_HS2!A102</f>
        <v>91</v>
      </c>
      <c r="B93" s="53" t="str">
        <f>SR_HS2!B102</f>
        <v>  Hodiny a hodinky a ich časti</v>
      </c>
      <c r="C93" s="113">
        <f>SR_HS2!C102</f>
        <v>43.984561</v>
      </c>
      <c r="D93" s="125">
        <f>SR_HS2!D102</f>
        <v>6.620442</v>
      </c>
      <c r="E93" s="123">
        <f>SR_HS2!E102</f>
        <v>16.78295</v>
      </c>
      <c r="F93" s="189">
        <f t="shared" si="8"/>
        <v>0.053323954542240225</v>
      </c>
      <c r="G93" s="108">
        <f>SR_HS2!F102</f>
        <v>4.821411</v>
      </c>
      <c r="H93" s="190">
        <f t="shared" si="9"/>
        <v>0.014786425371320088</v>
      </c>
      <c r="I93" s="131">
        <f t="shared" si="10"/>
        <v>-11.961538999999998</v>
      </c>
      <c r="J93" s="173">
        <f t="shared" si="11"/>
        <v>-27.201611</v>
      </c>
      <c r="K93" s="191">
        <f>SR_HS2!G102</f>
        <v>38.15645676218071</v>
      </c>
      <c r="L93" s="150">
        <f>SR_HS2!H102</f>
        <v>72.82611946453123</v>
      </c>
      <c r="M93" s="35"/>
      <c r="N93" s="35"/>
      <c r="O93" s="40"/>
      <c r="P93" s="41"/>
      <c r="Q93" s="41"/>
      <c r="R93" s="41"/>
    </row>
    <row r="94" spans="1:18" s="27" customFormat="1" ht="12.75" customHeight="1">
      <c r="A94" s="44" t="str">
        <f>SR_HS2!A78</f>
        <v>66</v>
      </c>
      <c r="B94" s="49" t="str">
        <f>SR_HS2!B78</f>
        <v>  Dáždniky, slnečníky, palice, biče a ich časti</v>
      </c>
      <c r="C94" s="106">
        <f>SR_HS2!C78</f>
        <v>4.77294</v>
      </c>
      <c r="D94" s="124">
        <f>SR_HS2!D78</f>
        <v>7.50805</v>
      </c>
      <c r="E94" s="117">
        <f>SR_HS2!E78</f>
        <v>4.10618</v>
      </c>
      <c r="F94" s="179">
        <f t="shared" si="8"/>
        <v>0.01304644032558376</v>
      </c>
      <c r="G94" s="107">
        <f>SR_HS2!F78</f>
        <v>4.52736</v>
      </c>
      <c r="H94" s="180">
        <f t="shared" si="9"/>
        <v>0.013884622316807198</v>
      </c>
      <c r="I94" s="130">
        <f t="shared" si="10"/>
        <v>0.42117999999999967</v>
      </c>
      <c r="J94" s="177">
        <f t="shared" si="11"/>
        <v>-0.66676</v>
      </c>
      <c r="K94" s="178">
        <f>SR_HS2!G78</f>
        <v>86.03041312063424</v>
      </c>
      <c r="L94" s="143">
        <f>SR_HS2!H78</f>
        <v>60.300077916369766</v>
      </c>
      <c r="M94" s="35"/>
      <c r="N94" s="35"/>
      <c r="O94" s="40"/>
      <c r="P94" s="41"/>
      <c r="Q94" s="41"/>
      <c r="R94" s="41"/>
    </row>
    <row r="95" spans="1:18" s="27" customFormat="1" ht="12.75" customHeight="1">
      <c r="A95" s="44" t="str">
        <f>SR_HS2!A92</f>
        <v>81</v>
      </c>
      <c r="B95" s="49" t="str">
        <f>SR_HS2!B92</f>
        <v>  Ostatné základné kovy; cermenty; predmety z nich</v>
      </c>
      <c r="C95" s="106">
        <f>SR_HS2!C92</f>
        <v>13.061213</v>
      </c>
      <c r="D95" s="124">
        <f>SR_HS2!D92</f>
        <v>8.619221</v>
      </c>
      <c r="E95" s="117">
        <f>SR_HS2!E92</f>
        <v>8.053711</v>
      </c>
      <c r="F95" s="179">
        <f t="shared" si="8"/>
        <v>0.02558881002805467</v>
      </c>
      <c r="G95" s="107">
        <f>SR_HS2!F92</f>
        <v>4.903162</v>
      </c>
      <c r="H95" s="180">
        <f t="shared" si="9"/>
        <v>0.015037141408706404</v>
      </c>
      <c r="I95" s="130">
        <f t="shared" si="10"/>
        <v>-3.150549</v>
      </c>
      <c r="J95" s="177">
        <f t="shared" si="11"/>
        <v>-5.007502000000001</v>
      </c>
      <c r="K95" s="178">
        <f>SR_HS2!G92</f>
        <v>61.66127908640644</v>
      </c>
      <c r="L95" s="143">
        <f>SR_HS2!H92</f>
        <v>56.886370589639135</v>
      </c>
      <c r="M95" s="35"/>
      <c r="N95" s="35"/>
      <c r="O95" s="40"/>
      <c r="P95" s="41"/>
      <c r="Q95" s="41"/>
      <c r="R95" s="41"/>
    </row>
    <row r="96" spans="1:18" s="27" customFormat="1" ht="12.75" customHeight="1">
      <c r="A96" s="44" t="str">
        <f>SR_HS2!A69</f>
        <v>57</v>
      </c>
      <c r="B96" s="49" t="str">
        <f>SR_HS2!B69</f>
        <v>  Koberce a ostatné textilné podlahové krytiny</v>
      </c>
      <c r="C96" s="106">
        <f>SR_HS2!C69</f>
        <v>36.669092</v>
      </c>
      <c r="D96" s="124">
        <f>SR_HS2!D69</f>
        <v>6.27021</v>
      </c>
      <c r="E96" s="117">
        <f>SR_HS2!E69</f>
        <v>27.509798</v>
      </c>
      <c r="F96" s="179">
        <f t="shared" si="8"/>
        <v>0.0874060411321139</v>
      </c>
      <c r="G96" s="107">
        <f>SR_HS2!F69</f>
        <v>4.674913</v>
      </c>
      <c r="H96" s="180">
        <f t="shared" si="9"/>
        <v>0.014337141594424145</v>
      </c>
      <c r="I96" s="130">
        <f t="shared" si="10"/>
        <v>-22.834885</v>
      </c>
      <c r="J96" s="177">
        <f t="shared" si="11"/>
        <v>-9.159294</v>
      </c>
      <c r="K96" s="178">
        <f>SR_HS2!G69</f>
        <v>75.02175946980088</v>
      </c>
      <c r="L96" s="143">
        <f>SR_HS2!H69</f>
        <v>74.55751880718509</v>
      </c>
      <c r="M96" s="35"/>
      <c r="N96" s="35"/>
      <c r="O96" s="40"/>
      <c r="P96" s="41"/>
      <c r="Q96" s="41"/>
      <c r="R96" s="41"/>
    </row>
    <row r="97" spans="1:18" s="27" customFormat="1" ht="12.75" customHeight="1">
      <c r="A97" s="44" t="str">
        <f>SR_HS2!A18</f>
        <v>06</v>
      </c>
      <c r="B97" s="45" t="str">
        <f>SR_HS2!B18</f>
        <v>  Živé stromy a ostatné rastliny; cibuľky, korene; rezané kvety</v>
      </c>
      <c r="C97" s="106">
        <f>SR_HS2!C18</f>
        <v>33.662189</v>
      </c>
      <c r="D97" s="124">
        <f>SR_HS2!D18</f>
        <v>4.554719</v>
      </c>
      <c r="E97" s="117">
        <f>SR_HS2!E18</f>
        <v>32.136129</v>
      </c>
      <c r="F97" s="179">
        <f t="shared" si="8"/>
        <v>0.10210514134640022</v>
      </c>
      <c r="G97" s="107">
        <f>SR_HS2!F18</f>
        <v>5.048534</v>
      </c>
      <c r="H97" s="180">
        <f t="shared" si="9"/>
        <v>0.01548297194028306</v>
      </c>
      <c r="I97" s="130">
        <f t="shared" si="10"/>
        <v>-27.087594999999997</v>
      </c>
      <c r="J97" s="177">
        <f t="shared" si="11"/>
        <v>-1.526060000000001</v>
      </c>
      <c r="K97" s="178">
        <f>SR_HS2!G18</f>
        <v>95.46654556541169</v>
      </c>
      <c r="L97" s="143">
        <f>SR_HS2!H18</f>
        <v>110.84183239405108</v>
      </c>
      <c r="M97" s="35"/>
      <c r="N97" s="35"/>
      <c r="O97" s="40"/>
      <c r="P97" s="41"/>
      <c r="Q97" s="41"/>
      <c r="R97" s="41"/>
    </row>
    <row r="98" spans="1:18" s="27" customFormat="1" ht="12.75" customHeight="1">
      <c r="A98" s="44" t="str">
        <f>SR_HS2!A48</f>
        <v>36</v>
      </c>
      <c r="B98" s="49" t="str">
        <f>SR_HS2!B48</f>
        <v>  Výbušniny; pyrotechnické výrobky; zápalky; pyroforické zliatiny </v>
      </c>
      <c r="C98" s="106">
        <f>SR_HS2!C48</f>
        <v>4.595369</v>
      </c>
      <c r="D98" s="124">
        <f>SR_HS2!D48</f>
        <v>5.383078</v>
      </c>
      <c r="E98" s="117">
        <f>SR_HS2!E48</f>
        <v>3.674321</v>
      </c>
      <c r="F98" s="179">
        <f t="shared" si="8"/>
        <v>0.011674307912351443</v>
      </c>
      <c r="G98" s="107">
        <f>SR_HS2!F48</f>
        <v>3.240017</v>
      </c>
      <c r="H98" s="180">
        <f t="shared" si="9"/>
        <v>0.009936566198631147</v>
      </c>
      <c r="I98" s="130">
        <f t="shared" si="10"/>
        <v>-0.434304</v>
      </c>
      <c r="J98" s="177">
        <f t="shared" si="11"/>
        <v>-0.9210479999999999</v>
      </c>
      <c r="K98" s="178">
        <f>SR_HS2!G48</f>
        <v>79.95703935853683</v>
      </c>
      <c r="L98" s="143">
        <f>SR_HS2!H48</f>
        <v>60.18892908480984</v>
      </c>
      <c r="M98" s="35"/>
      <c r="N98" s="35"/>
      <c r="O98" s="40"/>
      <c r="P98" s="41"/>
      <c r="Q98" s="41"/>
      <c r="R98" s="41"/>
    </row>
    <row r="99" spans="1:18" s="27" customFormat="1" ht="12.75" customHeight="1">
      <c r="A99" s="44" t="str">
        <f>SR_HS2!A15</f>
        <v>03</v>
      </c>
      <c r="B99" s="45" t="str">
        <f>SR_HS2!B15</f>
        <v>  Ryby, kôrovce, mäkkýše a ostatné vodné bezstavovce</v>
      </c>
      <c r="C99" s="106">
        <f>SR_HS2!C15</f>
        <v>21.34253</v>
      </c>
      <c r="D99" s="124">
        <f>SR_HS2!D15</f>
        <v>3.989043</v>
      </c>
      <c r="E99" s="117">
        <f>SR_HS2!E15</f>
        <v>20.882203</v>
      </c>
      <c r="F99" s="179">
        <f t="shared" si="8"/>
        <v>0.06634838592225041</v>
      </c>
      <c r="G99" s="107">
        <f>SR_HS2!F15</f>
        <v>2.833678</v>
      </c>
      <c r="H99" s="180">
        <f t="shared" si="9"/>
        <v>0.008690395461691933</v>
      </c>
      <c r="I99" s="130">
        <f t="shared" si="10"/>
        <v>-18.048525</v>
      </c>
      <c r="J99" s="177">
        <f t="shared" si="11"/>
        <v>-0.4603269999999995</v>
      </c>
      <c r="K99" s="178">
        <f>SR_HS2!G15</f>
        <v>97.84314699335084</v>
      </c>
      <c r="L99" s="143">
        <f>SR_HS2!H15</f>
        <v>71.03653683352123</v>
      </c>
      <c r="M99" s="35"/>
      <c r="N99" s="35"/>
      <c r="O99" s="40"/>
      <c r="P99" s="41"/>
      <c r="Q99" s="41"/>
      <c r="R99" s="41"/>
    </row>
    <row r="100" spans="1:18" s="27" customFormat="1" ht="12.75" customHeight="1">
      <c r="A100" s="44" t="str">
        <f>SR_HS2!A89</f>
        <v>78</v>
      </c>
      <c r="B100" s="49" t="str">
        <f>SR_HS2!B89</f>
        <v>  Olovo a predmety z olova</v>
      </c>
      <c r="C100" s="106">
        <f>SR_HS2!C89</f>
        <v>6.078674</v>
      </c>
      <c r="D100" s="124">
        <f>SR_HS2!D89</f>
        <v>1.765547</v>
      </c>
      <c r="E100" s="117">
        <f>SR_HS2!E89</f>
        <v>2.282252</v>
      </c>
      <c r="F100" s="179">
        <f t="shared" si="8"/>
        <v>0.00725132958758364</v>
      </c>
      <c r="G100" s="107">
        <f>SR_HS2!F89</f>
        <v>1.745733</v>
      </c>
      <c r="H100" s="180">
        <f t="shared" si="9"/>
        <v>0.0053538581802610756</v>
      </c>
      <c r="I100" s="130">
        <f t="shared" si="10"/>
        <v>-0.5365190000000002</v>
      </c>
      <c r="J100" s="177">
        <f t="shared" si="11"/>
        <v>-3.796422</v>
      </c>
      <c r="K100" s="178">
        <f>SR_HS2!G89</f>
        <v>37.54522779145583</v>
      </c>
      <c r="L100" s="143">
        <f>SR_HS2!H89</f>
        <v>98.87774157244186</v>
      </c>
      <c r="M100" s="35"/>
      <c r="N100" s="35"/>
      <c r="O100" s="40"/>
      <c r="P100" s="41"/>
      <c r="Q100" s="41"/>
      <c r="R100" s="41"/>
    </row>
    <row r="101" spans="1:18" s="27" customFormat="1" ht="12.75" customHeight="1">
      <c r="A101" s="44" t="str">
        <f>SR_HS2!A79</f>
        <v>67</v>
      </c>
      <c r="B101" s="49" t="str">
        <f>SR_HS2!B79</f>
        <v>  Upravené perie a páperie; umelé kvetiny; predmety z ľud. vlasov</v>
      </c>
      <c r="C101" s="106">
        <f>SR_HS2!C79</f>
        <v>4.068297</v>
      </c>
      <c r="D101" s="124">
        <f>SR_HS2!D79</f>
        <v>1.098627</v>
      </c>
      <c r="E101" s="117">
        <f>SR_HS2!E79</f>
        <v>3.628355</v>
      </c>
      <c r="F101" s="179">
        <f t="shared" si="8"/>
        <v>0.011528261544192769</v>
      </c>
      <c r="G101" s="107">
        <f>SR_HS2!F79</f>
        <v>0.897499</v>
      </c>
      <c r="H101" s="180">
        <f t="shared" si="9"/>
        <v>0.00275247266502159</v>
      </c>
      <c r="I101" s="130">
        <f t="shared" si="10"/>
        <v>-2.730856</v>
      </c>
      <c r="J101" s="177">
        <f t="shared" si="11"/>
        <v>-0.4399420000000003</v>
      </c>
      <c r="K101" s="178">
        <f>SR_HS2!G79</f>
        <v>89.18608941284276</v>
      </c>
      <c r="L101" s="143">
        <f>SR_HS2!H79</f>
        <v>81.69278563152007</v>
      </c>
      <c r="M101" s="35"/>
      <c r="N101" s="35"/>
      <c r="O101" s="40"/>
      <c r="P101" s="41"/>
      <c r="Q101" s="41"/>
      <c r="R101" s="41"/>
    </row>
    <row r="102" spans="1:18" s="27" customFormat="1" ht="12.75" customHeight="1">
      <c r="A102" s="46" t="str">
        <f>SR_HS2!A58</f>
        <v>46</v>
      </c>
      <c r="B102" s="54" t="str">
        <f>SR_HS2!B58</f>
        <v>  Výrobky zo slamy, z esparta; košíkársky tovar a práce z prútia</v>
      </c>
      <c r="C102" s="109">
        <f>SR_HS2!C58</f>
        <v>2.607893</v>
      </c>
      <c r="D102" s="126">
        <f>SR_HS2!D58</f>
        <v>0.395514</v>
      </c>
      <c r="E102" s="119">
        <f>SR_HS2!E58</f>
        <v>2.429986</v>
      </c>
      <c r="F102" s="181">
        <f t="shared" si="8"/>
        <v>0.007720720314502525</v>
      </c>
      <c r="G102" s="110">
        <f>SR_HS2!F58</f>
        <v>0.964151</v>
      </c>
      <c r="H102" s="182">
        <f t="shared" si="9"/>
        <v>0.002956882706780989</v>
      </c>
      <c r="I102" s="132">
        <f t="shared" si="10"/>
        <v>-1.465835</v>
      </c>
      <c r="J102" s="183">
        <f t="shared" si="11"/>
        <v>-0.17790699999999982</v>
      </c>
      <c r="K102" s="184">
        <f>SR_HS2!G58</f>
        <v>93.17813269179372</v>
      </c>
      <c r="L102" s="145">
        <f>SR_HS2!H58</f>
        <v>243.7716490440288</v>
      </c>
      <c r="M102" s="35"/>
      <c r="N102" s="35"/>
      <c r="O102" s="40"/>
      <c r="P102" s="41"/>
      <c r="Q102" s="41"/>
      <c r="R102" s="41"/>
    </row>
    <row r="103" spans="1:18" s="27" customFormat="1" ht="12.75" customHeight="1">
      <c r="A103" s="42" t="str">
        <f>SR_HS2!A108</f>
        <v>97</v>
      </c>
      <c r="B103" s="55" t="str">
        <f>SR_HS2!B108</f>
        <v>  Umelecké diela, zberateľské predmety a starožitnosti</v>
      </c>
      <c r="C103" s="104">
        <f>SR_HS2!C108</f>
        <v>0.965025</v>
      </c>
      <c r="D103" s="127">
        <f>SR_HS2!D108</f>
        <v>0.166664</v>
      </c>
      <c r="E103" s="115">
        <f>SR_HS2!E108</f>
        <v>0.970747</v>
      </c>
      <c r="F103" s="171">
        <f t="shared" si="8"/>
        <v>0.003084324799872256</v>
      </c>
      <c r="G103" s="105">
        <f>SR_HS2!F108</f>
        <v>0.43527</v>
      </c>
      <c r="H103" s="172">
        <f t="shared" si="9"/>
        <v>0.0013348970605025156</v>
      </c>
      <c r="I103" s="129">
        <f t="shared" si="10"/>
        <v>-0.535477</v>
      </c>
      <c r="J103" s="173">
        <f t="shared" si="11"/>
        <v>0.005722000000000005</v>
      </c>
      <c r="K103" s="185">
        <f>SR_HS2!G108</f>
        <v>100.59293800678739</v>
      </c>
      <c r="L103" s="141">
        <f>SR_HS2!H108</f>
        <v>261.16617865885854</v>
      </c>
      <c r="M103" s="35"/>
      <c r="N103" s="35"/>
      <c r="O103" s="40"/>
      <c r="P103" s="41"/>
      <c r="Q103" s="41"/>
      <c r="R103" s="41"/>
    </row>
    <row r="104" spans="1:18" s="27" customFormat="1" ht="12.75" customHeight="1">
      <c r="A104" s="44" t="str">
        <f>SR_HS2!A25</f>
        <v>13</v>
      </c>
      <c r="B104" s="49" t="str">
        <f>SR_HS2!B25</f>
        <v>  Šelak, gumy, živice a iné rastlinné šťavy a výťažky</v>
      </c>
      <c r="C104" s="106">
        <f>SR_HS2!C25</f>
        <v>6.251948</v>
      </c>
      <c r="D104" s="124">
        <f>SR_HS2!D25</f>
        <v>0.763722</v>
      </c>
      <c r="E104" s="117">
        <f>SR_HS2!E25</f>
        <v>5.659059</v>
      </c>
      <c r="F104" s="179">
        <f t="shared" si="8"/>
        <v>0.017980355352775014</v>
      </c>
      <c r="G104" s="107">
        <f>SR_HS2!F25</f>
        <v>0.466426</v>
      </c>
      <c r="H104" s="180">
        <f t="shared" si="9"/>
        <v>0.0014304470704205353</v>
      </c>
      <c r="I104" s="130">
        <f t="shared" si="10"/>
        <v>-5.192633</v>
      </c>
      <c r="J104" s="177">
        <f t="shared" si="11"/>
        <v>-0.5928889999999996</v>
      </c>
      <c r="K104" s="178">
        <f>SR_HS2!G25</f>
        <v>90.51673174504971</v>
      </c>
      <c r="L104" s="143">
        <f>SR_HS2!H25</f>
        <v>61.072746365824216</v>
      </c>
      <c r="M104" s="35"/>
      <c r="N104" s="35"/>
      <c r="O104" s="40"/>
      <c r="P104" s="41"/>
      <c r="Q104" s="41"/>
      <c r="R104" s="41"/>
    </row>
    <row r="105" spans="1:18" s="27" customFormat="1" ht="12.75" customHeight="1">
      <c r="A105" s="44" t="str">
        <f>SR_HS2!A26</f>
        <v>14</v>
      </c>
      <c r="B105" s="49" t="str">
        <f>SR_HS2!B26</f>
        <v>  Rastlinné pletacie materiály a iné výrobky rastlinného pôvodu</v>
      </c>
      <c r="C105" s="106">
        <f>SR_HS2!C26</f>
        <v>1.027047</v>
      </c>
      <c r="D105" s="124">
        <f>SR_HS2!D26</f>
        <v>0.203422</v>
      </c>
      <c r="E105" s="117">
        <f>SR_HS2!E26</f>
        <v>0.438654</v>
      </c>
      <c r="F105" s="179">
        <f t="shared" si="8"/>
        <v>0.001393721959236716</v>
      </c>
      <c r="G105" s="107">
        <f>SR_HS2!F26</f>
        <v>0.400894</v>
      </c>
      <c r="H105" s="180">
        <f t="shared" si="9"/>
        <v>0.0012294718730284549</v>
      </c>
      <c r="I105" s="130">
        <f t="shared" si="10"/>
        <v>-0.037760000000000016</v>
      </c>
      <c r="J105" s="177">
        <f t="shared" si="11"/>
        <v>-0.588393</v>
      </c>
      <c r="K105" s="178">
        <f>SR_HS2!G26</f>
        <v>42.710216767100235</v>
      </c>
      <c r="L105" s="143">
        <f>SR_HS2!H26</f>
        <v>197.0750459635634</v>
      </c>
      <c r="M105" s="35"/>
      <c r="N105" s="35"/>
      <c r="O105" s="40"/>
      <c r="P105" s="41"/>
      <c r="Q105" s="41"/>
      <c r="R105" s="41"/>
    </row>
    <row r="106" spans="1:18" s="27" customFormat="1" ht="12.75" customHeight="1">
      <c r="A106" s="44" t="str">
        <f>SR_HS2!A55</f>
        <v>43</v>
      </c>
      <c r="B106" s="49" t="str">
        <f>SR_HS2!B55</f>
        <v>  Kožušiny a umelé kožušiny; výrobky z nich</v>
      </c>
      <c r="C106" s="106">
        <f>SR_HS2!C55</f>
        <v>1.034379</v>
      </c>
      <c r="D106" s="124">
        <f>SR_HS2!D55</f>
        <v>0.860107</v>
      </c>
      <c r="E106" s="117">
        <f>SR_HS2!E55</f>
        <v>1.318999</v>
      </c>
      <c r="F106" s="179">
        <f t="shared" si="8"/>
        <v>0.00419081524507076</v>
      </c>
      <c r="G106" s="107">
        <f>SR_HS2!F55</f>
        <v>0.279791</v>
      </c>
      <c r="H106" s="180">
        <f t="shared" si="9"/>
        <v>0.0008580701253361348</v>
      </c>
      <c r="I106" s="130">
        <f t="shared" si="10"/>
        <v>-1.039208</v>
      </c>
      <c r="J106" s="177">
        <f t="shared" si="11"/>
        <v>0.2846200000000001</v>
      </c>
      <c r="K106" s="178">
        <f>SR_HS2!G55</f>
        <v>127.51602652412706</v>
      </c>
      <c r="L106" s="143">
        <f>SR_HS2!H55</f>
        <v>32.529789898233595</v>
      </c>
      <c r="M106" s="35"/>
      <c r="N106" s="35"/>
      <c r="O106" s="40"/>
      <c r="P106" s="41"/>
      <c r="Q106" s="41"/>
      <c r="R106" s="41"/>
    </row>
    <row r="107" spans="1:18" s="27" customFormat="1" ht="12.75" customHeight="1">
      <c r="A107" s="44" t="str">
        <f>SR_HS2!A57</f>
        <v>45</v>
      </c>
      <c r="B107" s="49" t="str">
        <f>SR_HS2!B57</f>
        <v>  Korok a výrobky z korku</v>
      </c>
      <c r="C107" s="106">
        <f>SR_HS2!C57</f>
        <v>2.214947</v>
      </c>
      <c r="D107" s="124">
        <f>SR_HS2!D57</f>
        <v>0.177767</v>
      </c>
      <c r="E107" s="117">
        <f>SR_HS2!E57</f>
        <v>7.668009</v>
      </c>
      <c r="F107" s="179">
        <f t="shared" si="8"/>
        <v>0.02436333084144855</v>
      </c>
      <c r="G107" s="107">
        <f>SR_HS2!F57</f>
        <v>0.245992</v>
      </c>
      <c r="H107" s="180">
        <f t="shared" si="9"/>
        <v>0.0007544144960763086</v>
      </c>
      <c r="I107" s="130">
        <f t="shared" si="10"/>
        <v>-7.422016999999999</v>
      </c>
      <c r="J107" s="177">
        <f t="shared" si="11"/>
        <v>5.453061999999999</v>
      </c>
      <c r="K107" s="178">
        <f>SR_HS2!G57</f>
        <v>346.1937915444478</v>
      </c>
      <c r="L107" s="143">
        <f>SR_HS2!H57</f>
        <v>138.37888922015895</v>
      </c>
      <c r="M107" s="35"/>
      <c r="N107" s="35"/>
      <c r="O107" s="40"/>
      <c r="P107" s="41"/>
      <c r="Q107" s="41"/>
      <c r="R107" s="41"/>
    </row>
    <row r="108" spans="1:18" s="27" customFormat="1" ht="12.75" customHeight="1">
      <c r="A108" s="44" t="str">
        <f>SR_HS2!A65</f>
        <v>53</v>
      </c>
      <c r="B108" s="49" t="str">
        <f>SR_HS2!B65</f>
        <v>  Ostatné rastlinné textilné vlákna; papierová priadza a tkaniny z nej</v>
      </c>
      <c r="C108" s="106">
        <f>SR_HS2!C65</f>
        <v>2.869351</v>
      </c>
      <c r="D108" s="124">
        <f>SR_HS2!D65</f>
        <v>0.35983</v>
      </c>
      <c r="E108" s="117">
        <f>SR_HS2!E65</f>
        <v>2.187814</v>
      </c>
      <c r="F108" s="179">
        <f t="shared" si="8"/>
        <v>0.006951274613990791</v>
      </c>
      <c r="G108" s="107">
        <f>SR_HS2!F65</f>
        <v>0.339908</v>
      </c>
      <c r="H108" s="180">
        <f t="shared" si="9"/>
        <v>0.0010424384635772947</v>
      </c>
      <c r="I108" s="130">
        <f t="shared" si="10"/>
        <v>-1.847906</v>
      </c>
      <c r="J108" s="177">
        <f t="shared" si="11"/>
        <v>-0.6815370000000001</v>
      </c>
      <c r="K108" s="178">
        <f>SR_HS2!G65</f>
        <v>76.24769503626429</v>
      </c>
      <c r="L108" s="143">
        <f>SR_HS2!H65</f>
        <v>94.4634966511964</v>
      </c>
      <c r="M108" s="35"/>
      <c r="N108" s="35"/>
      <c r="O108" s="40"/>
      <c r="P108" s="41"/>
      <c r="Q108" s="41"/>
      <c r="R108" s="41"/>
    </row>
    <row r="109" spans="1:18" s="27" customFormat="1" ht="12.75" customHeight="1">
      <c r="A109" s="44">
        <f>SR_HS2!A109</f>
        <v>98</v>
      </c>
      <c r="B109" s="49" t="str">
        <f>SR_HS2!B109</f>
        <v>  Priemyselné zariadenia</v>
      </c>
      <c r="C109" s="106">
        <f>SR_HS2!C109</f>
        <v>0</v>
      </c>
      <c r="D109" s="124">
        <f>SR_HS2!D109</f>
        <v>0</v>
      </c>
      <c r="E109" s="117">
        <f>SR_HS2!E109</f>
        <v>0.003634</v>
      </c>
      <c r="F109" s="179">
        <f t="shared" si="8"/>
        <v>1.1546197230314157E-05</v>
      </c>
      <c r="G109" s="107">
        <f>SR_HS2!F109</f>
        <v>0.010306</v>
      </c>
      <c r="H109" s="180">
        <f t="shared" si="9"/>
        <v>3.1606701829988116E-05</v>
      </c>
      <c r="I109" s="130">
        <f t="shared" si="10"/>
        <v>0.006671999999999999</v>
      </c>
      <c r="J109" s="177">
        <f t="shared" si="11"/>
        <v>0.003634</v>
      </c>
      <c r="K109" s="178">
        <f>SR_HS2!G109</f>
        <v>0</v>
      </c>
      <c r="L109" s="143">
        <f>SR_HS2!H109</f>
        <v>0</v>
      </c>
      <c r="M109" s="35"/>
      <c r="N109" s="35"/>
      <c r="O109" s="40"/>
      <c r="P109" s="41"/>
      <c r="Q109" s="41"/>
      <c r="R109" s="41"/>
    </row>
    <row r="110" spans="1:18" s="27" customFormat="1" ht="12.75" customHeight="1">
      <c r="A110" s="46" t="str">
        <f>SR_HS2!A62</f>
        <v>50</v>
      </c>
      <c r="B110" s="49" t="str">
        <f>SR_HS2!B62</f>
        <v>  Hodváb</v>
      </c>
      <c r="C110" s="106">
        <f>SR_HS2!C62</f>
        <v>2.096964</v>
      </c>
      <c r="D110" s="124">
        <f>SR_HS2!D62</f>
        <v>0.011347</v>
      </c>
      <c r="E110" s="117">
        <f>SR_HS2!E62</f>
        <v>1.982848</v>
      </c>
      <c r="F110" s="179">
        <f>E110/$E$11*100</f>
        <v>0.00630004240113758</v>
      </c>
      <c r="G110" s="107">
        <f>SR_HS2!F62</f>
        <v>0.04533</v>
      </c>
      <c r="H110" s="180">
        <f>G110/$G$11*100</f>
        <v>0.00013901919211656912</v>
      </c>
      <c r="I110" s="130">
        <f t="shared" si="10"/>
        <v>-1.9375179999999999</v>
      </c>
      <c r="J110" s="177">
        <f t="shared" si="11"/>
        <v>-0.11411599999999988</v>
      </c>
      <c r="K110" s="178">
        <f>SR_HS2!G62</f>
        <v>94.55803723859827</v>
      </c>
      <c r="L110" s="143">
        <f>SR_HS2!H62</f>
        <v>399.4888516788579</v>
      </c>
      <c r="M110" s="35"/>
      <c r="N110" s="35"/>
      <c r="O110" s="40"/>
      <c r="P110" s="41"/>
      <c r="Q110" s="41"/>
      <c r="R110" s="41"/>
    </row>
    <row r="111" spans="1:18" s="27" customFormat="1" ht="12.75" customHeight="1">
      <c r="A111" s="50" t="str">
        <f>SR_HS2!A36</f>
        <v>24</v>
      </c>
      <c r="B111" s="51" t="str">
        <f>SR_HS2!B36</f>
        <v>  Tabak a vyrobené tabakové náhradky</v>
      </c>
      <c r="C111" s="111">
        <f>SR_HS2!C36</f>
        <v>37.664343</v>
      </c>
      <c r="D111" s="128">
        <f>SR_HS2!D36</f>
        <v>1.61422</v>
      </c>
      <c r="E111" s="121">
        <f>SR_HS2!E36</f>
        <v>41.677057</v>
      </c>
      <c r="F111" s="186">
        <f>E111/$E$11*100</f>
        <v>0.13241924053413462</v>
      </c>
      <c r="G111" s="112">
        <f>SR_HS2!F36</f>
        <v>0</v>
      </c>
      <c r="H111" s="187">
        <f>G111/$G$11*100</f>
        <v>0</v>
      </c>
      <c r="I111" s="133">
        <f t="shared" si="10"/>
        <v>-41.677057</v>
      </c>
      <c r="J111" s="183">
        <f t="shared" si="11"/>
        <v>4.0127139999999955</v>
      </c>
      <c r="K111" s="188">
        <f>SR_HS2!G36</f>
        <v>110.65388024955061</v>
      </c>
      <c r="L111" s="148">
        <f>SR_HS2!H36</f>
        <v>0</v>
      </c>
      <c r="M111" s="35"/>
      <c r="N111" s="35"/>
      <c r="O111" s="40"/>
      <c r="P111" s="41"/>
      <c r="Q111" s="41"/>
      <c r="R111" s="41"/>
    </row>
    <row r="112" spans="1:14" ht="12.75">
      <c r="A112" s="57"/>
      <c r="B112" s="57"/>
      <c r="C112" s="78"/>
      <c r="D112" s="78"/>
      <c r="E112" s="78"/>
      <c r="F112" s="78"/>
      <c r="G112" s="78"/>
      <c r="H112" s="88"/>
      <c r="I112" s="88"/>
      <c r="J112" s="99"/>
      <c r="M112" s="59"/>
      <c r="N112" s="59"/>
    </row>
    <row r="113" spans="1:10" s="60" customFormat="1" ht="11.25">
      <c r="A113" s="60" t="s">
        <v>223</v>
      </c>
      <c r="C113" s="78"/>
      <c r="D113" s="78"/>
      <c r="E113" s="78"/>
      <c r="F113" s="78"/>
      <c r="G113" s="78"/>
      <c r="H113" s="88"/>
      <c r="I113" s="88"/>
      <c r="J113" s="93"/>
    </row>
    <row r="114" spans="1:10" s="60" customFormat="1" ht="12.75">
      <c r="A114" s="60" t="s">
        <v>203</v>
      </c>
      <c r="C114" s="59"/>
      <c r="D114" s="59"/>
      <c r="E114" s="59"/>
      <c r="F114" s="59"/>
      <c r="G114" s="59"/>
      <c r="H114" s="89"/>
      <c r="I114" s="89"/>
      <c r="J114" s="70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2010-01-08T08:53:34Z</dcterms:modified>
  <cp:category/>
  <cp:version/>
  <cp:contentType/>
  <cp:contentStatus/>
</cp:coreProperties>
</file>