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5370" windowWidth="15180" windowHeight="8580" activeTab="0"/>
  </bookViews>
  <sheets>
    <sheet name="SR_HS2" sheetId="1" r:id="rId1"/>
    <sheet name="SR_HS2-usp" sheetId="2" r:id="rId2"/>
  </sheets>
  <definedNames>
    <definedName name="Data">'SR_HS2-usp'!$A$13:$L$111</definedName>
    <definedName name="Dec">#REF!</definedName>
    <definedName name="_xlnm.Print_Titles" localSheetId="0">'SR_HS2'!$6:$10</definedName>
    <definedName name="_xlnm.Print_Titles" localSheetId="1">'SR_HS2-usp'!$6:$10</definedName>
  </definedNames>
  <calcPr fullCalcOnLoad="1"/>
</workbook>
</file>

<file path=xl/sharedStrings.xml><?xml version="1.0" encoding="utf-8"?>
<sst xmlns="http://schemas.openxmlformats.org/spreadsheetml/2006/main" count="246" uniqueCount="225">
  <si>
    <t>Ministerstvo hospodárstva SR</t>
  </si>
  <si>
    <t>Odbor obchodnej politiky</t>
  </si>
  <si>
    <t>Komoditná štruktúra - Kapitoly colného sadzobníka</t>
  </si>
  <si>
    <t>Kód</t>
  </si>
  <si>
    <t xml:space="preserve">  Kapitoly colného sadzobníka</t>
  </si>
  <si>
    <t xml:space="preserve">HS </t>
  </si>
  <si>
    <t>Dovoz</t>
  </si>
  <si>
    <t>Vývoz</t>
  </si>
  <si>
    <t>SPOLU</t>
  </si>
  <si>
    <t>v tom:</t>
  </si>
  <si>
    <t>01</t>
  </si>
  <si>
    <t xml:space="preserve">  Živé zvieratá</t>
  </si>
  <si>
    <t>02</t>
  </si>
  <si>
    <t xml:space="preserve">  Mäso a jedlé droby</t>
  </si>
  <si>
    <t>03</t>
  </si>
  <si>
    <t xml:space="preserve">  Ryby, kôrovce, mäkkýše a ostatné vodné bezstavovce</t>
  </si>
  <si>
    <t>04</t>
  </si>
  <si>
    <t xml:space="preserve">  Mlieko, vajcia, med, jedlé výrobky živočíšneho pôvodu</t>
  </si>
  <si>
    <t>05</t>
  </si>
  <si>
    <t xml:space="preserve">  Výrobky živočíšneho pôvodu inde neuvedené ani nezahrnuté</t>
  </si>
  <si>
    <t>06</t>
  </si>
  <si>
    <t xml:space="preserve">  Živé stromy a ostatné rastliny; cibuľky, korene; rezané kvety</t>
  </si>
  <si>
    <t>07</t>
  </si>
  <si>
    <t xml:space="preserve">  Zelenina, jedlé rastliny, korene a hľuzy</t>
  </si>
  <si>
    <t>08</t>
  </si>
  <si>
    <t xml:space="preserve">  Jedlé ovocie a orechy; šupy citrusových plodov a melónov</t>
  </si>
  <si>
    <t>09</t>
  </si>
  <si>
    <t xml:space="preserve">  Káva, čaj, maté a koreniny</t>
  </si>
  <si>
    <t>10</t>
  </si>
  <si>
    <t xml:space="preserve">  Obilniny</t>
  </si>
  <si>
    <t>11</t>
  </si>
  <si>
    <t xml:space="preserve">  Mlynské výrobky; slad; škroby; inulín; pšeničný lepok</t>
  </si>
  <si>
    <t>12</t>
  </si>
  <si>
    <t xml:space="preserve">  Olejnaté semená a plody; priemyselné a liečivé rastliny; slama</t>
  </si>
  <si>
    <t>13</t>
  </si>
  <si>
    <t xml:space="preserve">  Šelak, gumy, živice a iné rastlinné šťavy a výťažky</t>
  </si>
  <si>
    <t>14</t>
  </si>
  <si>
    <t xml:space="preserve">  Rastlinné pletacie materiály a iné výrobky rastlinného pôvodu</t>
  </si>
  <si>
    <t>15</t>
  </si>
  <si>
    <t xml:space="preserve">  Živočíšne a rastlinné tuky a oleje; upravené jedlé tuky; vosky</t>
  </si>
  <si>
    <t>16</t>
  </si>
  <si>
    <t xml:space="preserve">  Prípravky z mäsa, rýb, kôrovcov a z vodných bezstavovcov</t>
  </si>
  <si>
    <t>17</t>
  </si>
  <si>
    <t xml:space="preserve">  Cukor a cukrovinky</t>
  </si>
  <si>
    <t>18</t>
  </si>
  <si>
    <t xml:space="preserve">  Kakao a kakaové prípravky</t>
  </si>
  <si>
    <t>19</t>
  </si>
  <si>
    <t xml:space="preserve">  Prípravky z obilia, múky, škrobu alebo z mlieka; cukrárske výrobky</t>
  </si>
  <si>
    <t>20</t>
  </si>
  <si>
    <t xml:space="preserve">  Prípravky zo zeleniny, ovocia, orechov alebo z iných častí rastlín</t>
  </si>
  <si>
    <t>21</t>
  </si>
  <si>
    <t xml:space="preserve">  Rôzne jedlé prípravky</t>
  </si>
  <si>
    <t>22</t>
  </si>
  <si>
    <t xml:space="preserve">  Nápoje, liehoviny a ocot</t>
  </si>
  <si>
    <t>23</t>
  </si>
  <si>
    <t xml:space="preserve">  Zvyšky a odpady v potravinárskom priemysle; pripravené krmivo</t>
  </si>
  <si>
    <t>24</t>
  </si>
  <si>
    <t xml:space="preserve">  Tabak a vyrobené tabakové náhradky</t>
  </si>
  <si>
    <t>25</t>
  </si>
  <si>
    <t xml:space="preserve">  Soľ; síra; zeminy a kamene; sadra; vápno a cement</t>
  </si>
  <si>
    <t>26</t>
  </si>
  <si>
    <t xml:space="preserve">  Rudy kovov, trosky a popoly</t>
  </si>
  <si>
    <t>27</t>
  </si>
  <si>
    <t xml:space="preserve">  Nerastné palivá, minerálne oleje; bitúmenové látky; minerálne  vosky</t>
  </si>
  <si>
    <t>28</t>
  </si>
  <si>
    <t xml:space="preserve">  Anorganické chemikálie</t>
  </si>
  <si>
    <t>29</t>
  </si>
  <si>
    <t xml:space="preserve">  Výrobky organickej chémie</t>
  </si>
  <si>
    <t>30</t>
  </si>
  <si>
    <t xml:space="preserve">  Farmaceutické výrobky</t>
  </si>
  <si>
    <t>31</t>
  </si>
  <si>
    <t xml:space="preserve">  Hnojivá</t>
  </si>
  <si>
    <t>32</t>
  </si>
  <si>
    <t xml:space="preserve">  Farbiarske výťažky; taníny; farbivá, pigmenty; laky; tmely</t>
  </si>
  <si>
    <t>33</t>
  </si>
  <si>
    <t xml:space="preserve">  Silice a rezinoidy; voňavkárske, kozmetické a toaletné prípravky</t>
  </si>
  <si>
    <t>34</t>
  </si>
  <si>
    <t xml:space="preserve">  Mydlo, pracie, čistiace prípravky, vosky, sviečky; modelovacie pasty</t>
  </si>
  <si>
    <t>35</t>
  </si>
  <si>
    <t xml:space="preserve">  Albumidoidné látky; modifikované škroby; gleje; enzýmy</t>
  </si>
  <si>
    <t>36</t>
  </si>
  <si>
    <t xml:space="preserve">  Výbušniny; pyrotechnické výrobky; zápalky; pyroforické zliatiny </t>
  </si>
  <si>
    <t>37</t>
  </si>
  <si>
    <t xml:space="preserve">  Fotografický alebo kinematografický tovar</t>
  </si>
  <si>
    <t>38</t>
  </si>
  <si>
    <t xml:space="preserve">  Rôzne chemické výrobky</t>
  </si>
  <si>
    <t>39</t>
  </si>
  <si>
    <t xml:space="preserve">  Plasty a výrobky z nich</t>
  </si>
  <si>
    <t>40</t>
  </si>
  <si>
    <t xml:space="preserve">  Kaučuk a výrobky z neho</t>
  </si>
  <si>
    <t>41</t>
  </si>
  <si>
    <t xml:space="preserve">  Surové kože a kožky (iné ako kožušiny) a usne</t>
  </si>
  <si>
    <t>42</t>
  </si>
  <si>
    <t xml:space="preserve">  Kožené výrobky; sedlárske výrobky; cestovné potreby, kabelky</t>
  </si>
  <si>
    <t>43</t>
  </si>
  <si>
    <t xml:space="preserve">  Kožušiny a umelé kožušiny; výrobky z nich</t>
  </si>
  <si>
    <t>44</t>
  </si>
  <si>
    <t xml:space="preserve">  Drevo a výrobky z dreva; drevené uhlie</t>
  </si>
  <si>
    <t>45</t>
  </si>
  <si>
    <t xml:space="preserve">  Korok a výrobky z korku</t>
  </si>
  <si>
    <t>46</t>
  </si>
  <si>
    <t xml:space="preserve">  Výrobky zo slamy, z esparta; košíkársky tovar a práce z prútia</t>
  </si>
  <si>
    <t>47</t>
  </si>
  <si>
    <t xml:space="preserve">  Vláknina z dreva alebo iných celulózových vláknin; zberový papier</t>
  </si>
  <si>
    <t>48</t>
  </si>
  <si>
    <t xml:space="preserve">  Papier, lepenka; výrobky z nich alebo z papierenských vláknin</t>
  </si>
  <si>
    <t>49</t>
  </si>
  <si>
    <t xml:space="preserve">  Knihy, noviny, obrazy a iné polygrafické výrobky; strojopisy a plány</t>
  </si>
  <si>
    <t>50</t>
  </si>
  <si>
    <t xml:space="preserve">  Hodváb</t>
  </si>
  <si>
    <t>51</t>
  </si>
  <si>
    <t xml:space="preserve">  Vlna, jemné alebo hrubé chlpy zvierat; priadza a tkaniny z vlásia</t>
  </si>
  <si>
    <t>52</t>
  </si>
  <si>
    <t xml:space="preserve">  Bavlna</t>
  </si>
  <si>
    <t>53</t>
  </si>
  <si>
    <t xml:space="preserve">  Ostatné rastlinné textilné vlákna; papierová priadza a tkaniny z nej</t>
  </si>
  <si>
    <t>54</t>
  </si>
  <si>
    <t xml:space="preserve">  Umelo vyrobené vlákna</t>
  </si>
  <si>
    <t>55</t>
  </si>
  <si>
    <t xml:space="preserve">  Umelo vyrobené strižné vlákna</t>
  </si>
  <si>
    <t>56</t>
  </si>
  <si>
    <t xml:space="preserve">  Vata, plsť a netkané textílie; špeciálne priadze; motúzy, šnúry, laná</t>
  </si>
  <si>
    <t>57</t>
  </si>
  <si>
    <t xml:space="preserve">  Koberce a ostatné textilné podlahové krytiny</t>
  </si>
  <si>
    <t>58</t>
  </si>
  <si>
    <t xml:space="preserve">  Špeciálne tkaniny; všívané textílie; čipky, tapisérie; výšivky</t>
  </si>
  <si>
    <t>59</t>
  </si>
  <si>
    <t xml:space="preserve">  Impregnované, vrstvené textílie; textil. výrobky na priemysel. použitie</t>
  </si>
  <si>
    <t>60</t>
  </si>
  <si>
    <t xml:space="preserve">  Pletené alebo háčkované textílie</t>
  </si>
  <si>
    <t>61</t>
  </si>
  <si>
    <t xml:space="preserve">  Odevy a odevné doplnky, pletené alebo háčkované</t>
  </si>
  <si>
    <t>62</t>
  </si>
  <si>
    <t xml:space="preserve">  Odevy a odevné doplnky iné ako pletené alebo háčkované</t>
  </si>
  <si>
    <t>63</t>
  </si>
  <si>
    <t xml:space="preserve">  Celkom dohotovené textilné výrobky; súpravy; obnosené odevy</t>
  </si>
  <si>
    <t>64</t>
  </si>
  <si>
    <t xml:space="preserve">  Obuv, gamaše a podobné predmety; časti týchto predmetov</t>
  </si>
  <si>
    <t>65</t>
  </si>
  <si>
    <t xml:space="preserve">  Pokrývky hlavy a ich časti</t>
  </si>
  <si>
    <t>66</t>
  </si>
  <si>
    <t xml:space="preserve">  Dáždniky, slnečníky, palice, biče a ich časti</t>
  </si>
  <si>
    <t>67</t>
  </si>
  <si>
    <t xml:space="preserve">  Upravené perie a páperie; umelé kvetiny; predmety z ľud. vlasov</t>
  </si>
  <si>
    <t>68</t>
  </si>
  <si>
    <t xml:space="preserve">  Predmety z kameňa, sadry, cementu, azbestu, sľudy</t>
  </si>
  <si>
    <t>69</t>
  </si>
  <si>
    <t xml:space="preserve">  Keramické výrobky</t>
  </si>
  <si>
    <t>70</t>
  </si>
  <si>
    <t xml:space="preserve">  Sklo a sklenený tovar</t>
  </si>
  <si>
    <t>71</t>
  </si>
  <si>
    <t xml:space="preserve">  Perly, drahokamy, drahé kovy; bižutéria; mince</t>
  </si>
  <si>
    <t>72</t>
  </si>
  <si>
    <t xml:space="preserve">  Železo a oceľ</t>
  </si>
  <si>
    <t>73</t>
  </si>
  <si>
    <t xml:space="preserve">  Predmety zo železa alebo z ocele</t>
  </si>
  <si>
    <t>74</t>
  </si>
  <si>
    <t xml:space="preserve">  Meď a predmety z medi</t>
  </si>
  <si>
    <t>75</t>
  </si>
  <si>
    <t xml:space="preserve">  Nikel a predmety z niklu</t>
  </si>
  <si>
    <t>76</t>
  </si>
  <si>
    <t xml:space="preserve">  Hliník a predmety z hliníka</t>
  </si>
  <si>
    <t>78</t>
  </si>
  <si>
    <t xml:space="preserve">  Olovo a predmety z olova</t>
  </si>
  <si>
    <t>79</t>
  </si>
  <si>
    <t xml:space="preserve">  Zinok a predmety zo zinku</t>
  </si>
  <si>
    <t>80</t>
  </si>
  <si>
    <t xml:space="preserve">  Cín a predmety z cínu</t>
  </si>
  <si>
    <t>81</t>
  </si>
  <si>
    <t xml:space="preserve">  Ostatné základné kovy; cermenty; predmety z nich</t>
  </si>
  <si>
    <t>82</t>
  </si>
  <si>
    <t xml:space="preserve">  Nástroje, náradie, nožiarsky tovar, lyžice a vidličky</t>
  </si>
  <si>
    <t>83</t>
  </si>
  <si>
    <t xml:space="preserve">  Rôzne predmety zo základných kovov</t>
  </si>
  <si>
    <t>84</t>
  </si>
  <si>
    <t xml:space="preserve">  Jadrové reaktory, kotly, stroje, prístroje, zariadenia; ich časti, súčasti</t>
  </si>
  <si>
    <t>85</t>
  </si>
  <si>
    <t xml:space="preserve">  Elektrické stroje, prístroje a zariadenia a ich časti a súčasti</t>
  </si>
  <si>
    <t>86</t>
  </si>
  <si>
    <t xml:space="preserve">  Lokomotívy; vozový park a jeho časti; zvrškový upevňovací materiál </t>
  </si>
  <si>
    <t>87</t>
  </si>
  <si>
    <t xml:space="preserve">  Vozidlá, iné ako koľajové, ich časti a príslušenstvo</t>
  </si>
  <si>
    <t>88</t>
  </si>
  <si>
    <t xml:space="preserve">  Lietadlá, kozmické lode a ich časti a súčasti</t>
  </si>
  <si>
    <t>89</t>
  </si>
  <si>
    <t xml:space="preserve">  Lode, člny a plávajúce konštrukcie</t>
  </si>
  <si>
    <t>90</t>
  </si>
  <si>
    <t xml:space="preserve">  Prístroje optické, fotografické, meracie, kontrolné presné, lekárske</t>
  </si>
  <si>
    <t>91</t>
  </si>
  <si>
    <t xml:space="preserve">  Hodiny a hodinky a ich časti</t>
  </si>
  <si>
    <t>92</t>
  </si>
  <si>
    <t xml:space="preserve">  Hudobné nástroje; časti, súčasti a príslušenstvo týchto nástrojov</t>
  </si>
  <si>
    <t>93</t>
  </si>
  <si>
    <t xml:space="preserve">  Zbrane a strelivo; ich časti, súčasti a príslušenstvo</t>
  </si>
  <si>
    <t>94</t>
  </si>
  <si>
    <t xml:space="preserve">  Nábytok; posteľoviny; svietidlá; svetelné reklamy; montované stavby</t>
  </si>
  <si>
    <t>95</t>
  </si>
  <si>
    <t xml:space="preserve">  Hračky, hry a športové potreby; ich časti, súčasti a príslušenstvo</t>
  </si>
  <si>
    <t>96</t>
  </si>
  <si>
    <t xml:space="preserve">  Rôzne výrobky</t>
  </si>
  <si>
    <t>97</t>
  </si>
  <si>
    <t xml:space="preserve">  Umelecké diela, zberateľské predmety a starožitnosti</t>
  </si>
  <si>
    <t xml:space="preserve">  Nešpecifikované tovary z dôvodu zjednodušenia</t>
  </si>
  <si>
    <t>Zdroj údajov:   ŠÚ SR</t>
  </si>
  <si>
    <t xml:space="preserve">  Priemyselné zariadenia</t>
  </si>
  <si>
    <t>HS</t>
  </si>
  <si>
    <t>Nazov</t>
  </si>
  <si>
    <t>Imp_ind</t>
  </si>
  <si>
    <t>Exp_ind</t>
  </si>
  <si>
    <t>Bilancia</t>
  </si>
  <si>
    <t>Štr.v %</t>
  </si>
  <si>
    <t>Im_Rozd</t>
  </si>
  <si>
    <t>Údaje v mil. EUR</t>
  </si>
  <si>
    <t xml:space="preserve">  Index 2010/09</t>
  </si>
  <si>
    <t>2010</t>
  </si>
  <si>
    <t>Komoditná štruktúra - usporiadaná podľa vývozu 2010</t>
  </si>
  <si>
    <t>Imp-09</t>
  </si>
  <si>
    <t>Exp-09</t>
  </si>
  <si>
    <t>Imp-10</t>
  </si>
  <si>
    <t>Im_10-%</t>
  </si>
  <si>
    <t>Exp-10</t>
  </si>
  <si>
    <t>Ex_10-%</t>
  </si>
  <si>
    <t>Bil-10</t>
  </si>
  <si>
    <t>Zahraničný obchod SR   -   za rok 2010  (v porovnaní s rokom 2009)</t>
  </si>
  <si>
    <t>Poznámka:  V tabuľke sú uvedené definitívne údaje za rok 2009 a 2010.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</si>
</sst>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0.0"/>
    <numFmt numFmtId="166" formatCode="#\ ##0;\-#\ ##0"/>
    <numFmt numFmtId="167" formatCode="0.0_)"/>
    <numFmt numFmtId="168" formatCode="#,##0_)"/>
    <numFmt numFmtId="169" formatCode="#,##0.0"/>
    <numFmt numFmtId="170" formatCode="#,##0,,"/>
    <numFmt numFmtId="171" formatCode="#,##0,"/>
    <numFmt numFmtId="172" formatCode="0.0%"/>
    <numFmt numFmtId="173" formatCode="#,##0.#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1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color indexed="8"/>
      <name val="Times New Roman CE"/>
      <family val="1"/>
    </font>
    <font>
      <b/>
      <sz val="10"/>
      <color indexed="8"/>
      <name val="Arial CE"/>
      <family val="2"/>
    </font>
    <font>
      <sz val="10"/>
      <color indexed="8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17"/>
      <name val="Arial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b/>
      <sz val="10"/>
      <color indexed="10"/>
      <name val="Arial CE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1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34" fillId="0" borderId="7" applyNumberFormat="0" applyFill="0" applyAlignment="0" applyProtection="0"/>
    <xf numFmtId="0" fontId="28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7" borderId="8" applyNumberFormat="0" applyAlignment="0" applyProtection="0"/>
    <xf numFmtId="0" fontId="33" fillId="19" borderId="8" applyNumberFormat="0" applyAlignment="0" applyProtection="0"/>
    <xf numFmtId="0" fontId="32" fillId="19" borderId="9" applyNumberFormat="0" applyAlignment="0" applyProtection="0"/>
    <xf numFmtId="0" fontId="3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3" borderId="0" applyNumberFormat="0" applyBorder="0" applyAlignment="0" applyProtection="0"/>
  </cellStyleXfs>
  <cellXfs count="197">
    <xf numFmtId="0" fontId="0" fillId="0" borderId="0" xfId="0" applyAlignment="1">
      <alignment/>
    </xf>
    <xf numFmtId="164" fontId="1" fillId="24" borderId="0" xfId="0" applyNumberFormat="1" applyFont="1" applyFill="1" applyAlignment="1">
      <alignment horizontal="left"/>
    </xf>
    <xf numFmtId="1" fontId="2" fillId="24" borderId="0" xfId="0" applyNumberFormat="1" applyFont="1" applyFill="1" applyAlignment="1">
      <alignment horizontal="left"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 horizontal="right"/>
    </xf>
    <xf numFmtId="165" fontId="4" fillId="24" borderId="0" xfId="0" applyNumberFormat="1" applyFont="1" applyFill="1" applyAlignment="1">
      <alignment horizontal="right"/>
    </xf>
    <xf numFmtId="165" fontId="3" fillId="24" borderId="0" xfId="0" applyNumberFormat="1" applyFont="1" applyFill="1" applyAlignment="1">
      <alignment horizontal="right"/>
    </xf>
    <xf numFmtId="1" fontId="5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6" fontId="6" fillId="24" borderId="0" xfId="0" applyNumberFormat="1" applyFont="1" applyFill="1" applyBorder="1" applyAlignment="1">
      <alignment horizontal="left" vertical="center"/>
    </xf>
    <xf numFmtId="0" fontId="5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165" fontId="7" fillId="24" borderId="0" xfId="0" applyNumberFormat="1" applyFont="1" applyFill="1" applyBorder="1" applyAlignment="1">
      <alignment horizontal="right"/>
    </xf>
    <xf numFmtId="165" fontId="5" fillId="24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8" fillId="24" borderId="0" xfId="0" applyFont="1" applyFill="1" applyAlignment="1">
      <alignment/>
    </xf>
    <xf numFmtId="1" fontId="1" fillId="24" borderId="0" xfId="0" applyNumberFormat="1" applyFont="1" applyFill="1" applyAlignment="1">
      <alignment/>
    </xf>
    <xf numFmtId="3" fontId="8" fillId="24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2" fillId="24" borderId="0" xfId="0" applyNumberFormat="1" applyFont="1" applyFill="1" applyAlignment="1">
      <alignment horizontal="center"/>
    </xf>
    <xf numFmtId="167" fontId="5" fillId="24" borderId="0" xfId="0" applyNumberFormat="1" applyFont="1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>
      <alignment horizontal="right"/>
    </xf>
    <xf numFmtId="0" fontId="9" fillId="24" borderId="10" xfId="0" applyFont="1" applyFill="1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Alignment="1">
      <alignment/>
    </xf>
    <xf numFmtId="0" fontId="9" fillId="24" borderId="12" xfId="0" applyFont="1" applyFill="1" applyBorder="1" applyAlignment="1">
      <alignment/>
    </xf>
    <xf numFmtId="0" fontId="9" fillId="24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/>
    </xf>
    <xf numFmtId="167" fontId="10" fillId="0" borderId="15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167" fontId="9" fillId="0" borderId="0" xfId="0" applyNumberFormat="1" applyFont="1" applyBorder="1" applyAlignment="1">
      <alignment horizontal="right"/>
    </xf>
    <xf numFmtId="167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11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/>
    </xf>
    <xf numFmtId="167" fontId="11" fillId="0" borderId="18" xfId="0" applyNumberFormat="1" applyFont="1" applyBorder="1" applyAlignment="1">
      <alignment horizontal="right"/>
    </xf>
    <xf numFmtId="167" fontId="11" fillId="0" borderId="19" xfId="0" applyNumberFormat="1" applyFont="1" applyBorder="1" applyAlignment="1">
      <alignment horizontal="right"/>
    </xf>
    <xf numFmtId="1" fontId="11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/>
    </xf>
    <xf numFmtId="167" fontId="11" fillId="0" borderId="21" xfId="0" applyNumberFormat="1" applyFont="1" applyBorder="1" applyAlignment="1">
      <alignment horizontal="right"/>
    </xf>
    <xf numFmtId="167" fontId="11" fillId="0" borderId="22" xfId="0" applyNumberFormat="1" applyFont="1" applyBorder="1" applyAlignment="1">
      <alignment horizontal="right"/>
    </xf>
    <xf numFmtId="1" fontId="11" fillId="0" borderId="23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/>
    </xf>
    <xf numFmtId="167" fontId="11" fillId="0" borderId="24" xfId="0" applyNumberFormat="1" applyFont="1" applyBorder="1" applyAlignment="1">
      <alignment horizontal="right"/>
    </xf>
    <xf numFmtId="167" fontId="11" fillId="0" borderId="25" xfId="0" applyNumberFormat="1" applyFont="1" applyBorder="1" applyAlignment="1">
      <alignment horizontal="right"/>
    </xf>
    <xf numFmtId="49" fontId="9" fillId="0" borderId="17" xfId="0" applyNumberFormat="1" applyFont="1" applyBorder="1" applyAlignment="1">
      <alignment/>
    </xf>
    <xf numFmtId="167" fontId="11" fillId="0" borderId="17" xfId="0" applyNumberFormat="1" applyFont="1" applyBorder="1" applyAlignment="1">
      <alignment horizontal="right"/>
    </xf>
    <xf numFmtId="1" fontId="9" fillId="0" borderId="21" xfId="0" applyNumberFormat="1" applyFont="1" applyBorder="1" applyAlignment="1">
      <alignment horizontal="left"/>
    </xf>
    <xf numFmtId="1" fontId="11" fillId="0" borderId="26" xfId="0" applyNumberFormat="1" applyFont="1" applyBorder="1" applyAlignment="1">
      <alignment horizontal="center"/>
    </xf>
    <xf numFmtId="1" fontId="9" fillId="0" borderId="27" xfId="0" applyNumberFormat="1" applyFont="1" applyBorder="1" applyAlignment="1">
      <alignment horizontal="left"/>
    </xf>
    <xf numFmtId="167" fontId="11" fillId="0" borderId="27" xfId="0" applyNumberFormat="1" applyFont="1" applyBorder="1" applyAlignment="1">
      <alignment horizontal="right"/>
    </xf>
    <xf numFmtId="167" fontId="11" fillId="0" borderId="28" xfId="0" applyNumberFormat="1" applyFont="1" applyBorder="1" applyAlignment="1">
      <alignment horizontal="right"/>
    </xf>
    <xf numFmtId="1" fontId="11" fillId="0" borderId="29" xfId="0" applyNumberFormat="1" applyFont="1" applyBorder="1" applyAlignment="1">
      <alignment horizontal="center"/>
    </xf>
    <xf numFmtId="1" fontId="9" fillId="0" borderId="30" xfId="0" applyNumberFormat="1" applyFont="1" applyBorder="1" applyAlignment="1">
      <alignment horizontal="left"/>
    </xf>
    <xf numFmtId="167" fontId="11" fillId="0" borderId="30" xfId="0" applyNumberFormat="1" applyFont="1" applyBorder="1" applyAlignment="1">
      <alignment horizontal="right"/>
    </xf>
    <xf numFmtId="167" fontId="11" fillId="0" borderId="31" xfId="0" applyNumberFormat="1" applyFont="1" applyBorder="1" applyAlignment="1">
      <alignment horizontal="right"/>
    </xf>
    <xf numFmtId="1" fontId="9" fillId="0" borderId="24" xfId="0" applyNumberFormat="1" applyFont="1" applyBorder="1" applyAlignment="1">
      <alignment horizontal="left"/>
    </xf>
    <xf numFmtId="1" fontId="9" fillId="0" borderId="17" xfId="0" applyNumberFormat="1" applyFont="1" applyBorder="1" applyAlignment="1">
      <alignment horizontal="left"/>
    </xf>
    <xf numFmtId="169" fontId="10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1" fontId="9" fillId="0" borderId="0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center"/>
    </xf>
    <xf numFmtId="0" fontId="10" fillId="24" borderId="32" xfId="0" applyFont="1" applyFill="1" applyBorder="1" applyAlignment="1">
      <alignment/>
    </xf>
    <xf numFmtId="0" fontId="12" fillId="0" borderId="33" xfId="0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167" fontId="10" fillId="24" borderId="0" xfId="0" applyNumberFormat="1" applyFont="1" applyFill="1" applyBorder="1" applyAlignment="1">
      <alignment horizontal="right"/>
    </xf>
    <xf numFmtId="1" fontId="9" fillId="0" borderId="15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/>
    </xf>
    <xf numFmtId="0" fontId="12" fillId="24" borderId="0" xfId="0" applyFont="1" applyFill="1" applyBorder="1" applyAlignment="1">
      <alignment horizontal="left"/>
    </xf>
    <xf numFmtId="0" fontId="9" fillId="24" borderId="32" xfId="0" applyFont="1" applyFill="1" applyBorder="1" applyAlignment="1">
      <alignment/>
    </xf>
    <xf numFmtId="3" fontId="2" fillId="24" borderId="0" xfId="0" applyNumberFormat="1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3" fontId="4" fillId="24" borderId="0" xfId="0" applyNumberFormat="1" applyFont="1" applyFill="1" applyAlignment="1">
      <alignment horizontal="right"/>
    </xf>
    <xf numFmtId="3" fontId="5" fillId="24" borderId="0" xfId="0" applyNumberFormat="1" applyFont="1" applyFill="1" applyBorder="1" applyAlignment="1">
      <alignment/>
    </xf>
    <xf numFmtId="3" fontId="7" fillId="24" borderId="0" xfId="0" applyNumberFormat="1" applyFont="1" applyFill="1" applyBorder="1" applyAlignment="1">
      <alignment/>
    </xf>
    <xf numFmtId="3" fontId="12" fillId="24" borderId="0" xfId="0" applyNumberFormat="1" applyFont="1" applyFill="1" applyBorder="1" applyAlignment="1">
      <alignment horizontal="left"/>
    </xf>
    <xf numFmtId="3" fontId="7" fillId="24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3" fontId="20" fillId="0" borderId="33" xfId="0" applyNumberFormat="1" applyFont="1" applyFill="1" applyBorder="1" applyAlignment="1">
      <alignment horizontal="center"/>
    </xf>
    <xf numFmtId="3" fontId="21" fillId="4" borderId="34" xfId="0" applyNumberFormat="1" applyFont="1" applyFill="1" applyBorder="1" applyAlignment="1">
      <alignment horizontal="center"/>
    </xf>
    <xf numFmtId="164" fontId="22" fillId="17" borderId="15" xfId="0" applyNumberFormat="1" applyFont="1" applyFill="1" applyBorder="1" applyAlignment="1">
      <alignment horizontal="center"/>
    </xf>
    <xf numFmtId="3" fontId="21" fillId="4" borderId="35" xfId="0" applyNumberFormat="1" applyFont="1" applyFill="1" applyBorder="1" applyAlignment="1">
      <alignment horizontal="center"/>
    </xf>
    <xf numFmtId="3" fontId="4" fillId="24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Alignment="1">
      <alignment/>
    </xf>
    <xf numFmtId="2" fontId="11" fillId="0" borderId="21" xfId="0" applyNumberFormat="1" applyFon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center"/>
    </xf>
    <xf numFmtId="2" fontId="11" fillId="0" borderId="27" xfId="0" applyNumberFormat="1" applyFont="1" applyFill="1" applyBorder="1" applyAlignment="1">
      <alignment horizontal="center"/>
    </xf>
    <xf numFmtId="2" fontId="11" fillId="0" borderId="30" xfId="0" applyNumberFormat="1" applyFont="1" applyFill="1" applyBorder="1" applyAlignment="1">
      <alignment horizontal="center"/>
    </xf>
    <xf numFmtId="2" fontId="11" fillId="0" borderId="22" xfId="0" applyNumberFormat="1" applyFont="1" applyFill="1" applyBorder="1" applyAlignment="1">
      <alignment horizontal="center"/>
    </xf>
    <xf numFmtId="2" fontId="11" fillId="0" borderId="25" xfId="0" applyNumberFormat="1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center"/>
    </xf>
    <xf numFmtId="2" fontId="11" fillId="0" borderId="28" xfId="0" applyNumberFormat="1" applyFont="1" applyFill="1" applyBorder="1" applyAlignment="1">
      <alignment horizontal="center"/>
    </xf>
    <xf numFmtId="2" fontId="11" fillId="0" borderId="31" xfId="0" applyNumberFormat="1" applyFont="1" applyFill="1" applyBorder="1" applyAlignment="1">
      <alignment horizontal="center"/>
    </xf>
    <xf numFmtId="167" fontId="11" fillId="0" borderId="36" xfId="0" applyNumberFormat="1" applyFont="1" applyBorder="1" applyAlignment="1">
      <alignment horizontal="right"/>
    </xf>
    <xf numFmtId="167" fontId="11" fillId="0" borderId="37" xfId="0" applyNumberFormat="1" applyFont="1" applyBorder="1" applyAlignment="1">
      <alignment horizontal="right"/>
    </xf>
    <xf numFmtId="167" fontId="11" fillId="0" borderId="38" xfId="0" applyNumberFormat="1" applyFont="1" applyBorder="1" applyAlignment="1">
      <alignment horizontal="right"/>
    </xf>
    <xf numFmtId="167" fontId="11" fillId="0" borderId="39" xfId="0" applyNumberFormat="1" applyFont="1" applyBorder="1" applyAlignment="1">
      <alignment horizontal="right"/>
    </xf>
    <xf numFmtId="167" fontId="11" fillId="0" borderId="40" xfId="0" applyNumberFormat="1" applyFont="1" applyBorder="1" applyAlignment="1">
      <alignment horizontal="right"/>
    </xf>
    <xf numFmtId="167" fontId="11" fillId="0" borderId="41" xfId="0" applyNumberFormat="1" applyFont="1" applyBorder="1" applyAlignment="1">
      <alignment horizontal="right"/>
    </xf>
    <xf numFmtId="3" fontId="12" fillId="0" borderId="34" xfId="0" applyNumberFormat="1" applyFont="1" applyFill="1" applyBorder="1" applyAlignment="1">
      <alignment horizontal="center"/>
    </xf>
    <xf numFmtId="9" fontId="17" fillId="0" borderId="34" xfId="47" applyFont="1" applyFill="1" applyBorder="1" applyAlignment="1">
      <alignment horizontal="center"/>
    </xf>
    <xf numFmtId="3" fontId="0" fillId="24" borderId="42" xfId="0" applyNumberFormat="1" applyFill="1" applyBorder="1" applyAlignment="1">
      <alignment/>
    </xf>
    <xf numFmtId="3" fontId="21" fillId="24" borderId="42" xfId="0" applyNumberFormat="1" applyFont="1" applyFill="1" applyBorder="1" applyAlignment="1">
      <alignment horizontal="center"/>
    </xf>
    <xf numFmtId="3" fontId="9" fillId="24" borderId="0" xfId="0" applyNumberFormat="1" applyFont="1" applyFill="1" applyBorder="1" applyAlignment="1">
      <alignment horizontal="left"/>
    </xf>
    <xf numFmtId="3" fontId="1" fillId="24" borderId="0" xfId="0" applyNumberFormat="1" applyFont="1" applyFill="1" applyBorder="1" applyAlignment="1">
      <alignment horizontal="left"/>
    </xf>
    <xf numFmtId="3" fontId="3" fillId="24" borderId="0" xfId="0" applyNumberFormat="1" applyFont="1" applyFill="1" applyBorder="1" applyAlignment="1">
      <alignment/>
    </xf>
    <xf numFmtId="49" fontId="1" fillId="0" borderId="35" xfId="0" applyNumberFormat="1" applyFont="1" applyFill="1" applyBorder="1" applyAlignment="1">
      <alignment horizontal="center"/>
    </xf>
    <xf numFmtId="167" fontId="11" fillId="0" borderId="26" xfId="0" applyNumberFormat="1" applyFont="1" applyBorder="1" applyAlignment="1">
      <alignment horizontal="right"/>
    </xf>
    <xf numFmtId="3" fontId="9" fillId="24" borderId="0" xfId="0" applyNumberFormat="1" applyFont="1" applyFill="1" applyBorder="1" applyAlignment="1">
      <alignment horizontal="center"/>
    </xf>
    <xf numFmtId="3" fontId="11" fillId="0" borderId="14" xfId="0" applyNumberFormat="1" applyFont="1" applyBorder="1" applyAlignment="1">
      <alignment horizontal="right"/>
    </xf>
    <xf numFmtId="173" fontId="9" fillId="0" borderId="0" xfId="0" applyNumberFormat="1" applyFont="1" applyBorder="1" applyAlignment="1">
      <alignment/>
    </xf>
    <xf numFmtId="173" fontId="9" fillId="0" borderId="0" xfId="0" applyNumberFormat="1" applyFont="1" applyBorder="1" applyAlignment="1">
      <alignment horizontal="right"/>
    </xf>
    <xf numFmtId="173" fontId="19" fillId="4" borderId="35" xfId="0" applyNumberFormat="1" applyFont="1" applyFill="1" applyBorder="1" applyAlignment="1">
      <alignment/>
    </xf>
    <xf numFmtId="173" fontId="23" fillId="17" borderId="11" xfId="0" applyNumberFormat="1" applyFont="1" applyFill="1" applyBorder="1" applyAlignment="1">
      <alignment/>
    </xf>
    <xf numFmtId="173" fontId="9" fillId="0" borderId="0" xfId="0" applyNumberFormat="1" applyFont="1" applyFill="1" applyBorder="1" applyAlignment="1">
      <alignment horizontal="right"/>
    </xf>
    <xf numFmtId="173" fontId="19" fillId="24" borderId="42" xfId="0" applyNumberFormat="1" applyFont="1" applyFill="1" applyBorder="1" applyAlignment="1">
      <alignment/>
    </xf>
    <xf numFmtId="173" fontId="9" fillId="24" borderId="0" xfId="0" applyNumberFormat="1" applyFont="1" applyFill="1" applyBorder="1" applyAlignment="1">
      <alignment horizontal="right"/>
    </xf>
    <xf numFmtId="173" fontId="11" fillId="0" borderId="43" xfId="0" applyNumberFormat="1" applyFont="1" applyBorder="1" applyAlignment="1">
      <alignment horizontal="right"/>
    </xf>
    <xf numFmtId="173" fontId="11" fillId="0" borderId="44" xfId="0" applyNumberFormat="1" applyFont="1" applyBorder="1" applyAlignment="1">
      <alignment horizontal="right"/>
    </xf>
    <xf numFmtId="173" fontId="11" fillId="0" borderId="45" xfId="0" applyNumberFormat="1" applyFont="1" applyBorder="1" applyAlignment="1">
      <alignment horizontal="right"/>
    </xf>
    <xf numFmtId="169" fontId="18" fillId="0" borderId="33" xfId="0" applyNumberFormat="1" applyFont="1" applyFill="1" applyBorder="1" applyAlignment="1">
      <alignment/>
    </xf>
    <xf numFmtId="169" fontId="19" fillId="4" borderId="34" xfId="0" applyNumberFormat="1" applyFont="1" applyFill="1" applyBorder="1" applyAlignment="1">
      <alignment/>
    </xf>
    <xf numFmtId="169" fontId="15" fillId="0" borderId="17" xfId="0" applyNumberFormat="1" applyFont="1" applyFill="1" applyBorder="1" applyAlignment="1">
      <alignment/>
    </xf>
    <xf numFmtId="169" fontId="11" fillId="4" borderId="17" xfId="0" applyNumberFormat="1" applyFont="1" applyFill="1" applyBorder="1" applyAlignment="1">
      <alignment horizontal="right"/>
    </xf>
    <xf numFmtId="169" fontId="15" fillId="0" borderId="21" xfId="0" applyNumberFormat="1" applyFont="1" applyFill="1" applyBorder="1" applyAlignment="1">
      <alignment/>
    </xf>
    <xf numFmtId="169" fontId="11" fillId="4" borderId="21" xfId="0" applyNumberFormat="1" applyFont="1" applyFill="1" applyBorder="1" applyAlignment="1">
      <alignment horizontal="right"/>
    </xf>
    <xf numFmtId="169" fontId="11" fillId="4" borderId="30" xfId="0" applyNumberFormat="1" applyFont="1" applyFill="1" applyBorder="1" applyAlignment="1">
      <alignment horizontal="right"/>
    </xf>
    <xf numFmtId="169" fontId="15" fillId="0" borderId="24" xfId="0" applyNumberFormat="1" applyFont="1" applyFill="1" applyBorder="1" applyAlignment="1">
      <alignment/>
    </xf>
    <xf numFmtId="169" fontId="11" fillId="4" borderId="24" xfId="0" applyNumberFormat="1" applyFont="1" applyFill="1" applyBorder="1" applyAlignment="1">
      <alignment horizontal="right"/>
    </xf>
    <xf numFmtId="169" fontId="15" fillId="0" borderId="27" xfId="0" applyNumberFormat="1" applyFont="1" applyFill="1" applyBorder="1" applyAlignment="1">
      <alignment/>
    </xf>
    <xf numFmtId="169" fontId="11" fillId="4" borderId="27" xfId="0" applyNumberFormat="1" applyFont="1" applyFill="1" applyBorder="1" applyAlignment="1">
      <alignment horizontal="right"/>
    </xf>
    <xf numFmtId="169" fontId="15" fillId="0" borderId="30" xfId="0" applyNumberFormat="1" applyFont="1" applyFill="1" applyBorder="1" applyAlignment="1">
      <alignment/>
    </xf>
    <xf numFmtId="169" fontId="11" fillId="4" borderId="18" xfId="0" applyNumberFormat="1" applyFont="1" applyFill="1" applyBorder="1" applyAlignment="1">
      <alignment horizontal="right"/>
    </xf>
    <xf numFmtId="169" fontId="15" fillId="0" borderId="16" xfId="0" applyNumberFormat="1" applyFont="1" applyFill="1" applyBorder="1" applyAlignment="1">
      <alignment/>
    </xf>
    <xf numFmtId="169" fontId="11" fillId="4" borderId="46" xfId="0" applyNumberFormat="1" applyFont="1" applyFill="1" applyBorder="1" applyAlignment="1">
      <alignment horizontal="right"/>
    </xf>
    <xf numFmtId="169" fontId="15" fillId="0" borderId="20" xfId="0" applyNumberFormat="1" applyFont="1" applyFill="1" applyBorder="1" applyAlignment="1">
      <alignment/>
    </xf>
    <xf numFmtId="169" fontId="11" fillId="4" borderId="47" xfId="0" applyNumberFormat="1" applyFont="1" applyFill="1" applyBorder="1" applyAlignment="1">
      <alignment horizontal="right"/>
    </xf>
    <xf numFmtId="169" fontId="15" fillId="0" borderId="23" xfId="0" applyNumberFormat="1" applyFont="1" applyFill="1" applyBorder="1" applyAlignment="1">
      <alignment/>
    </xf>
    <xf numFmtId="169" fontId="11" fillId="4" borderId="48" xfId="0" applyNumberFormat="1" applyFont="1" applyFill="1" applyBorder="1" applyAlignment="1">
      <alignment horizontal="right"/>
    </xf>
    <xf numFmtId="169" fontId="15" fillId="0" borderId="26" xfId="0" applyNumberFormat="1" applyFont="1" applyFill="1" applyBorder="1" applyAlignment="1">
      <alignment/>
    </xf>
    <xf numFmtId="169" fontId="11" fillId="4" borderId="49" xfId="0" applyNumberFormat="1" applyFont="1" applyFill="1" applyBorder="1" applyAlignment="1">
      <alignment horizontal="right"/>
    </xf>
    <xf numFmtId="169" fontId="15" fillId="0" borderId="29" xfId="0" applyNumberFormat="1" applyFont="1" applyFill="1" applyBorder="1" applyAlignment="1">
      <alignment/>
    </xf>
    <xf numFmtId="169" fontId="11" fillId="4" borderId="46" xfId="0" applyNumberFormat="1" applyFont="1" applyFill="1" applyBorder="1" applyAlignment="1">
      <alignment/>
    </xf>
    <xf numFmtId="169" fontId="11" fillId="4" borderId="49" xfId="0" applyNumberFormat="1" applyFont="1" applyFill="1" applyBorder="1" applyAlignment="1">
      <alignment/>
    </xf>
    <xf numFmtId="169" fontId="11" fillId="4" borderId="47" xfId="0" applyNumberFormat="1" applyFont="1" applyFill="1" applyBorder="1" applyAlignment="1">
      <alignment/>
    </xf>
    <xf numFmtId="169" fontId="11" fillId="4" borderId="18" xfId="0" applyNumberFormat="1" applyFont="1" applyFill="1" applyBorder="1" applyAlignment="1">
      <alignment/>
    </xf>
    <xf numFmtId="169" fontId="11" fillId="4" borderId="48" xfId="0" applyNumberFormat="1" applyFont="1" applyFill="1" applyBorder="1" applyAlignment="1">
      <alignment/>
    </xf>
    <xf numFmtId="169" fontId="11" fillId="17" borderId="43" xfId="0" applyNumberFormat="1" applyFont="1" applyFill="1" applyBorder="1" applyAlignment="1">
      <alignment horizontal="right"/>
    </xf>
    <xf numFmtId="169" fontId="11" fillId="17" borderId="44" xfId="0" applyNumberFormat="1" applyFont="1" applyFill="1" applyBorder="1" applyAlignment="1">
      <alignment horizontal="right"/>
    </xf>
    <xf numFmtId="169" fontId="11" fillId="17" borderId="50" xfId="0" applyNumberFormat="1" applyFont="1" applyFill="1" applyBorder="1" applyAlignment="1">
      <alignment horizontal="right"/>
    </xf>
    <xf numFmtId="169" fontId="11" fillId="17" borderId="51" xfId="0" applyNumberFormat="1" applyFont="1" applyFill="1" applyBorder="1" applyAlignment="1">
      <alignment horizontal="right"/>
    </xf>
    <xf numFmtId="169" fontId="11" fillId="17" borderId="45" xfId="0" applyNumberFormat="1" applyFont="1" applyFill="1" applyBorder="1" applyAlignment="1">
      <alignment horizontal="right"/>
    </xf>
    <xf numFmtId="49" fontId="16" fillId="0" borderId="39" xfId="0" applyNumberFormat="1" applyFont="1" applyFill="1" applyBorder="1" applyAlignment="1">
      <alignment horizontal="center"/>
    </xf>
    <xf numFmtId="49" fontId="17" fillId="4" borderId="17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49" fontId="17" fillId="0" borderId="17" xfId="0" applyNumberFormat="1" applyFont="1" applyFill="1" applyBorder="1" applyAlignment="1">
      <alignment horizontal="center"/>
    </xf>
    <xf numFmtId="49" fontId="17" fillId="4" borderId="18" xfId="0" applyNumberFormat="1" applyFont="1" applyFill="1" applyBorder="1" applyAlignment="1">
      <alignment horizontal="center"/>
    </xf>
    <xf numFmtId="49" fontId="17" fillId="0" borderId="14" xfId="0" applyNumberFormat="1" applyFont="1" applyFill="1" applyBorder="1" applyAlignment="1">
      <alignment horizontal="center"/>
    </xf>
    <xf numFmtId="49" fontId="18" fillId="24" borderId="34" xfId="0" applyNumberFormat="1" applyFont="1" applyFill="1" applyBorder="1" applyAlignment="1">
      <alignment horizontal="center"/>
    </xf>
    <xf numFmtId="49" fontId="9" fillId="24" borderId="15" xfId="0" applyNumberFormat="1" applyFont="1" applyFill="1" applyBorder="1" applyAlignment="1">
      <alignment horizontal="right"/>
    </xf>
    <xf numFmtId="2" fontId="11" fillId="0" borderId="21" xfId="47" applyNumberFormat="1" applyFont="1" applyFill="1" applyBorder="1" applyAlignment="1">
      <alignment horizontal="center"/>
    </xf>
    <xf numFmtId="2" fontId="11" fillId="0" borderId="22" xfId="47" applyNumberFormat="1" applyFont="1" applyFill="1" applyBorder="1" applyAlignment="1">
      <alignment horizontal="center"/>
    </xf>
    <xf numFmtId="173" fontId="19" fillId="4" borderId="34" xfId="0" applyNumberFormat="1" applyFont="1" applyFill="1" applyBorder="1" applyAlignment="1">
      <alignment/>
    </xf>
    <xf numFmtId="169" fontId="11" fillId="4" borderId="24" xfId="0" applyNumberFormat="1" applyFont="1" applyFill="1" applyBorder="1" applyAlignment="1">
      <alignment/>
    </xf>
    <xf numFmtId="169" fontId="11" fillId="4" borderId="17" xfId="0" applyNumberFormat="1" applyFont="1" applyFill="1" applyBorder="1" applyAlignment="1">
      <alignment/>
    </xf>
    <xf numFmtId="169" fontId="11" fillId="4" borderId="21" xfId="0" applyNumberFormat="1" applyFont="1" applyFill="1" applyBorder="1" applyAlignment="1">
      <alignment/>
    </xf>
    <xf numFmtId="169" fontId="11" fillId="4" borderId="27" xfId="0" applyNumberFormat="1" applyFont="1" applyFill="1" applyBorder="1" applyAlignment="1">
      <alignment/>
    </xf>
    <xf numFmtId="169" fontId="11" fillId="4" borderId="30" xfId="0" applyNumberFormat="1" applyFont="1" applyFill="1" applyBorder="1" applyAlignment="1">
      <alignment/>
    </xf>
    <xf numFmtId="49" fontId="8" fillId="0" borderId="21" xfId="0" applyNumberFormat="1" applyFont="1" applyBorder="1" applyAlignment="1">
      <alignment/>
    </xf>
    <xf numFmtId="169" fontId="11" fillId="4" borderId="28" xfId="0" applyNumberFormat="1" applyFont="1" applyFill="1" applyBorder="1" applyAlignment="1">
      <alignment horizontal="right"/>
    </xf>
    <xf numFmtId="1" fontId="9" fillId="0" borderId="0" xfId="0" applyNumberFormat="1" applyFont="1" applyBorder="1" applyAlignment="1">
      <alignment horizontal="left" wrapText="1"/>
    </xf>
    <xf numFmtId="0" fontId="1" fillId="24" borderId="33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9" fontId="1" fillId="24" borderId="33" xfId="0" applyNumberFormat="1" applyFont="1" applyFill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ont>
        <b/>
        <i val="0"/>
        <color indexed="10"/>
      </font>
      <fill>
        <patternFill>
          <bgColor indexed="26"/>
        </patternFill>
      </fill>
    </dxf>
    <dxf>
      <font>
        <color indexed="10"/>
      </font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PageLayoutView="0" workbookViewId="0" topLeftCell="A1">
      <selection activeCell="I94" sqref="I94"/>
    </sheetView>
  </sheetViews>
  <sheetFormatPr defaultColWidth="9.125" defaultRowHeight="12.75"/>
  <cols>
    <col min="1" max="1" width="3.125" style="74" customWidth="1"/>
    <col min="2" max="2" width="42.25390625" style="8" customWidth="1"/>
    <col min="3" max="6" width="9.625" style="8" customWidth="1"/>
    <col min="7" max="7" width="6.75390625" style="71" customWidth="1"/>
    <col min="8" max="8" width="7.00390625" style="71" customWidth="1"/>
    <col min="9" max="10" width="10.75390625" style="9" customWidth="1"/>
    <col min="11" max="14" width="13.75390625" style="8" customWidth="1"/>
    <col min="15" max="16384" width="9.125" style="9" customWidth="1"/>
  </cols>
  <sheetData>
    <row r="1" spans="1:10" ht="14.25">
      <c r="A1" s="1" t="s">
        <v>0</v>
      </c>
      <c r="B1" s="2"/>
      <c r="C1" s="2"/>
      <c r="D1" s="2"/>
      <c r="E1" s="3"/>
      <c r="F1" s="4"/>
      <c r="G1" s="5"/>
      <c r="H1" s="6"/>
      <c r="I1" s="7"/>
      <c r="J1" s="7"/>
    </row>
    <row r="2" spans="1:10" ht="15" customHeight="1">
      <c r="A2" s="10" t="s">
        <v>1</v>
      </c>
      <c r="B2" s="2"/>
      <c r="C2" s="2"/>
      <c r="D2" s="2"/>
      <c r="E2" s="11"/>
      <c r="F2" s="12"/>
      <c r="G2" s="13"/>
      <c r="H2" s="14"/>
      <c r="I2" s="15"/>
      <c r="J2" s="15"/>
    </row>
    <row r="3" spans="1:10" ht="18" customHeight="1">
      <c r="A3" s="10"/>
      <c r="B3" s="2"/>
      <c r="C3" s="2"/>
      <c r="D3" s="2"/>
      <c r="E3" s="11"/>
      <c r="F3" s="12"/>
      <c r="G3" s="13"/>
      <c r="H3" s="14"/>
      <c r="I3" s="15"/>
      <c r="J3" s="15"/>
    </row>
    <row r="4" spans="1:9" s="20" customFormat="1" ht="15.75" customHeight="1">
      <c r="A4" s="16"/>
      <c r="B4" s="17" t="s">
        <v>223</v>
      </c>
      <c r="C4" s="18"/>
      <c r="D4" s="18"/>
      <c r="E4" s="18"/>
      <c r="F4" s="18"/>
      <c r="G4" s="18"/>
      <c r="H4" s="18"/>
      <c r="I4" s="19"/>
    </row>
    <row r="5" spans="1:9" s="20" customFormat="1" ht="15.75" customHeight="1">
      <c r="A5" s="16"/>
      <c r="B5" s="17" t="s">
        <v>2</v>
      </c>
      <c r="C5" s="18"/>
      <c r="D5" s="18"/>
      <c r="E5" s="18"/>
      <c r="F5" s="18"/>
      <c r="G5" s="18"/>
      <c r="H5" s="18"/>
      <c r="I5" s="19"/>
    </row>
    <row r="6" spans="1:10" ht="18" customHeight="1">
      <c r="A6" s="21"/>
      <c r="B6" s="11"/>
      <c r="C6" s="11"/>
      <c r="D6" s="11"/>
      <c r="E6" s="11"/>
      <c r="F6" s="81" t="s">
        <v>212</v>
      </c>
      <c r="G6" s="9"/>
      <c r="H6" s="14"/>
      <c r="I6" s="15"/>
      <c r="J6" s="15"/>
    </row>
    <row r="7" spans="1:10" ht="6" customHeight="1">
      <c r="A7" s="22"/>
      <c r="B7" s="11"/>
      <c r="C7" s="11"/>
      <c r="D7" s="11"/>
      <c r="E7" s="11"/>
      <c r="F7" s="23"/>
      <c r="G7" s="3"/>
      <c r="H7" s="3"/>
      <c r="I7" s="15"/>
      <c r="J7" s="15"/>
    </row>
    <row r="8" spans="1:8" s="26" customFormat="1" ht="12.75" customHeight="1">
      <c r="A8" s="24" t="s">
        <v>3</v>
      </c>
      <c r="B8" s="82" t="s">
        <v>4</v>
      </c>
      <c r="C8" s="191">
        <v>2009</v>
      </c>
      <c r="D8" s="192"/>
      <c r="E8" s="191">
        <v>2010</v>
      </c>
      <c r="F8" s="192"/>
      <c r="G8" s="92" t="s">
        <v>213</v>
      </c>
      <c r="H8" s="25"/>
    </row>
    <row r="9" spans="1:8" s="26" customFormat="1" ht="12">
      <c r="A9" s="27" t="s">
        <v>5</v>
      </c>
      <c r="B9" s="28"/>
      <c r="C9" s="93" t="s">
        <v>6</v>
      </c>
      <c r="D9" s="94" t="s">
        <v>7</v>
      </c>
      <c r="E9" s="93" t="s">
        <v>6</v>
      </c>
      <c r="F9" s="94" t="s">
        <v>7</v>
      </c>
      <c r="G9" s="93" t="s">
        <v>6</v>
      </c>
      <c r="H9" s="94" t="s">
        <v>7</v>
      </c>
    </row>
    <row r="10" spans="1:8" s="26" customFormat="1" ht="5.25" customHeight="1">
      <c r="A10" s="29"/>
      <c r="B10" s="29"/>
      <c r="C10" s="30"/>
      <c r="D10" s="31"/>
      <c r="E10" s="30"/>
      <c r="F10" s="31"/>
      <c r="G10" s="30"/>
      <c r="H10" s="30"/>
    </row>
    <row r="11" spans="1:14" s="37" customFormat="1" ht="12.75" customHeight="1">
      <c r="A11" s="32"/>
      <c r="B11" s="33" t="s">
        <v>8</v>
      </c>
      <c r="C11" s="140">
        <v>38775.134545999994</v>
      </c>
      <c r="D11" s="182">
        <v>39721.19327299999</v>
      </c>
      <c r="E11" s="140">
        <v>47493.57733999999</v>
      </c>
      <c r="F11" s="141">
        <v>48272.10944799998</v>
      </c>
      <c r="G11" s="34">
        <v>122.48462293188712</v>
      </c>
      <c r="H11" s="34">
        <v>121.52733961497671</v>
      </c>
      <c r="I11" s="35"/>
      <c r="J11" s="35"/>
      <c r="K11" s="36"/>
      <c r="L11" s="36"/>
      <c r="M11" s="36"/>
      <c r="N11" s="36"/>
    </row>
    <row r="12" spans="1:14" s="26" customFormat="1" ht="12.75" customHeight="1">
      <c r="A12" s="38"/>
      <c r="B12" s="39" t="s">
        <v>9</v>
      </c>
      <c r="C12" s="130"/>
      <c r="D12" s="131"/>
      <c r="E12" s="130"/>
      <c r="F12" s="131"/>
      <c r="G12" s="40"/>
      <c r="H12" s="41"/>
      <c r="I12" s="35"/>
      <c r="J12" s="35"/>
      <c r="K12" s="42"/>
      <c r="L12" s="43"/>
      <c r="M12" s="43"/>
      <c r="N12" s="43"/>
    </row>
    <row r="13" spans="1:14" s="26" customFormat="1" ht="12.75" customHeight="1">
      <c r="A13" s="44" t="s">
        <v>10</v>
      </c>
      <c r="B13" s="45" t="s">
        <v>11</v>
      </c>
      <c r="C13" s="142">
        <v>50.133101</v>
      </c>
      <c r="D13" s="143">
        <v>110.686545</v>
      </c>
      <c r="E13" s="142">
        <v>59.850088</v>
      </c>
      <c r="F13" s="143">
        <v>125.420938</v>
      </c>
      <c r="G13" s="46">
        <v>119.3823777228542</v>
      </c>
      <c r="H13" s="47">
        <v>113.3118194266521</v>
      </c>
      <c r="I13" s="35"/>
      <c r="J13" s="35"/>
      <c r="K13" s="42"/>
      <c r="L13" s="43"/>
      <c r="M13" s="43"/>
      <c r="N13" s="43"/>
    </row>
    <row r="14" spans="1:14" s="26" customFormat="1" ht="12.75" customHeight="1">
      <c r="A14" s="48" t="s">
        <v>12</v>
      </c>
      <c r="B14" s="49" t="s">
        <v>13</v>
      </c>
      <c r="C14" s="144">
        <v>297.029503</v>
      </c>
      <c r="D14" s="145">
        <v>66.681187</v>
      </c>
      <c r="E14" s="144">
        <v>337.602326</v>
      </c>
      <c r="F14" s="145">
        <v>136.351516</v>
      </c>
      <c r="G14" s="50">
        <v>113.65952627271507</v>
      </c>
      <c r="H14" s="51">
        <v>204.4827366375467</v>
      </c>
      <c r="I14" s="35"/>
      <c r="J14" s="35"/>
      <c r="K14" s="42"/>
      <c r="L14" s="43"/>
      <c r="M14" s="43"/>
      <c r="N14" s="43"/>
    </row>
    <row r="15" spans="1:14" s="26" customFormat="1" ht="12.75" customHeight="1">
      <c r="A15" s="48" t="s">
        <v>14</v>
      </c>
      <c r="B15" s="49" t="s">
        <v>15</v>
      </c>
      <c r="C15" s="144">
        <v>28.433647</v>
      </c>
      <c r="D15" s="145">
        <v>3.535927</v>
      </c>
      <c r="E15" s="144">
        <v>32.277237</v>
      </c>
      <c r="F15" s="145">
        <v>5.211946</v>
      </c>
      <c r="G15" s="50">
        <v>113.51775240087913</v>
      </c>
      <c r="H15" s="51">
        <v>147.3997059328431</v>
      </c>
      <c r="I15" s="35"/>
      <c r="J15" s="35"/>
      <c r="K15" s="42"/>
      <c r="L15" s="43"/>
      <c r="M15" s="43"/>
      <c r="N15" s="43"/>
    </row>
    <row r="16" spans="1:14" s="26" customFormat="1" ht="12.75" customHeight="1">
      <c r="A16" s="48" t="s">
        <v>16</v>
      </c>
      <c r="B16" s="49" t="s">
        <v>17</v>
      </c>
      <c r="C16" s="144">
        <v>213.464747</v>
      </c>
      <c r="D16" s="145">
        <v>200.047207</v>
      </c>
      <c r="E16" s="144">
        <v>298.868059</v>
      </c>
      <c r="F16" s="145">
        <v>249.310664</v>
      </c>
      <c r="G16" s="50">
        <v>140.00815741252114</v>
      </c>
      <c r="H16" s="51">
        <v>124.62591592193537</v>
      </c>
      <c r="I16" s="35"/>
      <c r="J16" s="35"/>
      <c r="K16" s="42"/>
      <c r="L16" s="43"/>
      <c r="M16" s="43"/>
      <c r="N16" s="43"/>
    </row>
    <row r="17" spans="1:14" s="26" customFormat="1" ht="12.75" customHeight="1">
      <c r="A17" s="48" t="s">
        <v>18</v>
      </c>
      <c r="B17" s="49" t="s">
        <v>19</v>
      </c>
      <c r="C17" s="144">
        <v>15.619424</v>
      </c>
      <c r="D17" s="145">
        <v>8.499799</v>
      </c>
      <c r="E17" s="144">
        <v>16.650591</v>
      </c>
      <c r="F17" s="145">
        <v>10.447329</v>
      </c>
      <c r="G17" s="50">
        <v>106.60182475358886</v>
      </c>
      <c r="H17" s="51">
        <v>122.91265946406497</v>
      </c>
      <c r="I17" s="35"/>
      <c r="J17" s="35"/>
      <c r="K17" s="42"/>
      <c r="L17" s="43"/>
      <c r="M17" s="43"/>
      <c r="N17" s="43"/>
    </row>
    <row r="18" spans="1:14" s="26" customFormat="1" ht="12.75" customHeight="1">
      <c r="A18" s="48" t="s">
        <v>20</v>
      </c>
      <c r="B18" s="49" t="s">
        <v>21</v>
      </c>
      <c r="C18" s="144">
        <v>44.107141</v>
      </c>
      <c r="D18" s="145">
        <v>6.222165</v>
      </c>
      <c r="E18" s="144">
        <v>48.082395</v>
      </c>
      <c r="F18" s="145">
        <v>6.408481</v>
      </c>
      <c r="G18" s="50">
        <v>109.01272199891623</v>
      </c>
      <c r="H18" s="51">
        <v>102.9943918234248</v>
      </c>
      <c r="I18" s="35"/>
      <c r="J18" s="35"/>
      <c r="K18" s="42"/>
      <c r="L18" s="43"/>
      <c r="M18" s="43"/>
      <c r="N18" s="43"/>
    </row>
    <row r="19" spans="1:14" s="26" customFormat="1" ht="12.75" customHeight="1">
      <c r="A19" s="48" t="s">
        <v>22</v>
      </c>
      <c r="B19" s="49" t="s">
        <v>23</v>
      </c>
      <c r="C19" s="144">
        <v>155.730685</v>
      </c>
      <c r="D19" s="145">
        <v>46.163825</v>
      </c>
      <c r="E19" s="144">
        <v>186.735153</v>
      </c>
      <c r="F19" s="145">
        <v>49.702235</v>
      </c>
      <c r="G19" s="50">
        <v>119.90902948895396</v>
      </c>
      <c r="H19" s="51">
        <v>107.66489778522468</v>
      </c>
      <c r="I19" s="35"/>
      <c r="J19" s="35"/>
      <c r="K19" s="42"/>
      <c r="L19" s="43"/>
      <c r="M19" s="43"/>
      <c r="N19" s="43"/>
    </row>
    <row r="20" spans="1:14" s="26" customFormat="1" ht="12.75" customHeight="1">
      <c r="A20" s="48" t="s">
        <v>24</v>
      </c>
      <c r="B20" s="49" t="s">
        <v>25</v>
      </c>
      <c r="C20" s="144">
        <v>191.495638</v>
      </c>
      <c r="D20" s="145">
        <v>55.146138</v>
      </c>
      <c r="E20" s="144">
        <v>207.2358</v>
      </c>
      <c r="F20" s="145">
        <v>50.69384</v>
      </c>
      <c r="G20" s="50">
        <v>108.219592970572</v>
      </c>
      <c r="H20" s="51">
        <v>91.92636481633582</v>
      </c>
      <c r="I20" s="35"/>
      <c r="J20" s="35"/>
      <c r="K20" s="42"/>
      <c r="L20" s="43"/>
      <c r="M20" s="43"/>
      <c r="N20" s="43"/>
    </row>
    <row r="21" spans="1:14" s="26" customFormat="1" ht="12.75" customHeight="1">
      <c r="A21" s="48" t="s">
        <v>26</v>
      </c>
      <c r="B21" s="49" t="s">
        <v>27</v>
      </c>
      <c r="C21" s="144">
        <v>122.088737</v>
      </c>
      <c r="D21" s="145">
        <v>77.493611</v>
      </c>
      <c r="E21" s="144">
        <v>127.149376</v>
      </c>
      <c r="F21" s="146">
        <v>67.884569</v>
      </c>
      <c r="G21" s="50">
        <v>104.14504984190312</v>
      </c>
      <c r="H21" s="51">
        <v>87.60021390666644</v>
      </c>
      <c r="I21" s="35"/>
      <c r="J21" s="35"/>
      <c r="K21" s="42"/>
      <c r="L21" s="43"/>
      <c r="M21" s="43"/>
      <c r="N21" s="43"/>
    </row>
    <row r="22" spans="1:14" s="26" customFormat="1" ht="12.75" customHeight="1">
      <c r="A22" s="52" t="s">
        <v>28</v>
      </c>
      <c r="B22" s="53" t="s">
        <v>29</v>
      </c>
      <c r="C22" s="147">
        <v>77.093824</v>
      </c>
      <c r="D22" s="148">
        <v>237.383853</v>
      </c>
      <c r="E22" s="147">
        <v>105.591195</v>
      </c>
      <c r="F22" s="148">
        <v>190.500163</v>
      </c>
      <c r="G22" s="54">
        <v>136.96453168544343</v>
      </c>
      <c r="H22" s="55">
        <v>80.24984032928305</v>
      </c>
      <c r="I22" s="35"/>
      <c r="J22" s="35"/>
      <c r="K22" s="42"/>
      <c r="L22" s="43"/>
      <c r="M22" s="43"/>
      <c r="N22" s="43"/>
    </row>
    <row r="23" spans="1:14" s="26" customFormat="1" ht="12.75" customHeight="1">
      <c r="A23" s="44" t="s">
        <v>30</v>
      </c>
      <c r="B23" s="56" t="s">
        <v>31</v>
      </c>
      <c r="C23" s="142">
        <v>28.967982</v>
      </c>
      <c r="D23" s="143">
        <v>101.387062</v>
      </c>
      <c r="E23" s="142">
        <v>23.295288</v>
      </c>
      <c r="F23" s="143">
        <v>93.423966</v>
      </c>
      <c r="G23" s="57">
        <v>80.41736562802339</v>
      </c>
      <c r="H23" s="47">
        <v>92.14584598575308</v>
      </c>
      <c r="I23" s="35"/>
      <c r="J23" s="35"/>
      <c r="K23" s="42"/>
      <c r="L23" s="43"/>
      <c r="M23" s="43"/>
      <c r="N23" s="43"/>
    </row>
    <row r="24" spans="1:14" s="26" customFormat="1" ht="12.75" customHeight="1">
      <c r="A24" s="48" t="s">
        <v>32</v>
      </c>
      <c r="B24" s="49" t="s">
        <v>33</v>
      </c>
      <c r="C24" s="144">
        <v>49.861786</v>
      </c>
      <c r="D24" s="145">
        <v>156.790266</v>
      </c>
      <c r="E24" s="144">
        <v>75.8904</v>
      </c>
      <c r="F24" s="145">
        <v>209.86541</v>
      </c>
      <c r="G24" s="50">
        <v>152.20152763882143</v>
      </c>
      <c r="H24" s="51">
        <v>133.85104531935673</v>
      </c>
      <c r="I24" s="35"/>
      <c r="J24" s="35"/>
      <c r="K24" s="42"/>
      <c r="L24" s="43"/>
      <c r="M24" s="43"/>
      <c r="N24" s="43"/>
    </row>
    <row r="25" spans="1:14" s="26" customFormat="1" ht="12.75" customHeight="1">
      <c r="A25" s="48" t="s">
        <v>34</v>
      </c>
      <c r="B25" s="58" t="s">
        <v>35</v>
      </c>
      <c r="C25" s="144">
        <v>5.50209</v>
      </c>
      <c r="D25" s="145">
        <v>0.728808</v>
      </c>
      <c r="E25" s="144">
        <v>6.986187</v>
      </c>
      <c r="F25" s="145">
        <v>0.507699</v>
      </c>
      <c r="G25" s="50">
        <v>126.97333195204006</v>
      </c>
      <c r="H25" s="51">
        <v>69.66155695327164</v>
      </c>
      <c r="I25" s="35"/>
      <c r="J25" s="35"/>
      <c r="K25" s="42"/>
      <c r="L25" s="43"/>
      <c r="M25" s="43"/>
      <c r="N25" s="43"/>
    </row>
    <row r="26" spans="1:14" s="26" customFormat="1" ht="12.75" customHeight="1">
      <c r="A26" s="48" t="s">
        <v>36</v>
      </c>
      <c r="B26" s="58" t="s">
        <v>37</v>
      </c>
      <c r="C26" s="144">
        <v>1.878356</v>
      </c>
      <c r="D26" s="145">
        <v>0.438255</v>
      </c>
      <c r="E26" s="144">
        <v>0.832742</v>
      </c>
      <c r="F26" s="145">
        <v>0.552166</v>
      </c>
      <c r="G26" s="50">
        <v>44.33355551343835</v>
      </c>
      <c r="H26" s="51">
        <v>125.9919453286329</v>
      </c>
      <c r="I26" s="35"/>
      <c r="J26" s="35"/>
      <c r="K26" s="42"/>
      <c r="L26" s="43"/>
      <c r="M26" s="43"/>
      <c r="N26" s="43"/>
    </row>
    <row r="27" spans="1:14" s="26" customFormat="1" ht="12.75" customHeight="1">
      <c r="A27" s="48" t="s">
        <v>38</v>
      </c>
      <c r="B27" s="58" t="s">
        <v>39</v>
      </c>
      <c r="C27" s="144">
        <v>155.722545</v>
      </c>
      <c r="D27" s="145">
        <v>98.738465</v>
      </c>
      <c r="E27" s="144">
        <v>166.707093</v>
      </c>
      <c r="F27" s="145">
        <v>78.04141</v>
      </c>
      <c r="G27" s="50">
        <v>107.05392273161216</v>
      </c>
      <c r="H27" s="51">
        <v>79.03850844754372</v>
      </c>
      <c r="I27" s="35"/>
      <c r="J27" s="35"/>
      <c r="K27" s="42"/>
      <c r="L27" s="43"/>
      <c r="M27" s="43"/>
      <c r="N27" s="43"/>
    </row>
    <row r="28" spans="1:14" s="26" customFormat="1" ht="12.75" customHeight="1">
      <c r="A28" s="48" t="s">
        <v>40</v>
      </c>
      <c r="B28" s="58" t="s">
        <v>41</v>
      </c>
      <c r="C28" s="144">
        <v>116.537224</v>
      </c>
      <c r="D28" s="145">
        <v>37.404663</v>
      </c>
      <c r="E28" s="144">
        <v>120.617902</v>
      </c>
      <c r="F28" s="145">
        <v>41.046445</v>
      </c>
      <c r="G28" s="50">
        <v>103.50160906527172</v>
      </c>
      <c r="H28" s="51">
        <v>109.73617112925199</v>
      </c>
      <c r="I28" s="35"/>
      <c r="J28" s="35"/>
      <c r="K28" s="42"/>
      <c r="L28" s="43"/>
      <c r="M28" s="43"/>
      <c r="N28" s="43"/>
    </row>
    <row r="29" spans="1:14" s="26" customFormat="1" ht="12.75" customHeight="1">
      <c r="A29" s="48" t="s">
        <v>42</v>
      </c>
      <c r="B29" s="58" t="s">
        <v>43</v>
      </c>
      <c r="C29" s="144">
        <v>168.665021</v>
      </c>
      <c r="D29" s="145">
        <v>183.683897</v>
      </c>
      <c r="E29" s="144">
        <v>186.221222</v>
      </c>
      <c r="F29" s="145">
        <v>277.42763</v>
      </c>
      <c r="G29" s="50">
        <v>110.40891638106756</v>
      </c>
      <c r="H29" s="51">
        <v>151.03535722567995</v>
      </c>
      <c r="I29" s="35"/>
      <c r="J29" s="35"/>
      <c r="K29" s="42"/>
      <c r="L29" s="43"/>
      <c r="M29" s="43"/>
      <c r="N29" s="43"/>
    </row>
    <row r="30" spans="1:14" s="26" customFormat="1" ht="12.75" customHeight="1">
      <c r="A30" s="48" t="s">
        <v>44</v>
      </c>
      <c r="B30" s="58" t="s">
        <v>45</v>
      </c>
      <c r="C30" s="144">
        <v>121.859446</v>
      </c>
      <c r="D30" s="145">
        <v>134.660812</v>
      </c>
      <c r="E30" s="144">
        <v>124.068436</v>
      </c>
      <c r="F30" s="145">
        <v>155.424598</v>
      </c>
      <c r="G30" s="50">
        <v>101.81273596139604</v>
      </c>
      <c r="H30" s="51">
        <v>115.41932332919545</v>
      </c>
      <c r="I30" s="35"/>
      <c r="J30" s="35"/>
      <c r="K30" s="42"/>
      <c r="L30" s="43"/>
      <c r="M30" s="43"/>
      <c r="N30" s="43"/>
    </row>
    <row r="31" spans="1:14" s="26" customFormat="1" ht="12.75" customHeight="1">
      <c r="A31" s="48" t="s">
        <v>46</v>
      </c>
      <c r="B31" s="58" t="s">
        <v>47</v>
      </c>
      <c r="C31" s="144">
        <v>171.069227</v>
      </c>
      <c r="D31" s="145">
        <v>75.643062</v>
      </c>
      <c r="E31" s="144">
        <v>203.064532</v>
      </c>
      <c r="F31" s="145">
        <v>86.785297</v>
      </c>
      <c r="G31" s="50">
        <v>118.70313297201021</v>
      </c>
      <c r="H31" s="51">
        <v>114.73001582088256</v>
      </c>
      <c r="I31" s="35"/>
      <c r="J31" s="35"/>
      <c r="K31" s="42"/>
      <c r="L31" s="43"/>
      <c r="M31" s="43"/>
      <c r="N31" s="43"/>
    </row>
    <row r="32" spans="1:14" s="26" customFormat="1" ht="12.75" customHeight="1">
      <c r="A32" s="59" t="s">
        <v>48</v>
      </c>
      <c r="B32" s="60" t="s">
        <v>49</v>
      </c>
      <c r="C32" s="149">
        <v>110.699155</v>
      </c>
      <c r="D32" s="150">
        <v>36.179115</v>
      </c>
      <c r="E32" s="149">
        <v>121.872022</v>
      </c>
      <c r="F32" s="150">
        <v>38.383697</v>
      </c>
      <c r="G32" s="61">
        <v>110.09300116157164</v>
      </c>
      <c r="H32" s="62">
        <v>106.09352108253614</v>
      </c>
      <c r="I32" s="35"/>
      <c r="J32" s="35"/>
      <c r="K32" s="42"/>
      <c r="L32" s="43"/>
      <c r="M32" s="43"/>
      <c r="N32" s="43"/>
    </row>
    <row r="33" spans="1:14" s="26" customFormat="1" ht="12.75" customHeight="1">
      <c r="A33" s="63" t="s">
        <v>50</v>
      </c>
      <c r="B33" s="64" t="s">
        <v>51</v>
      </c>
      <c r="C33" s="151">
        <v>199.872796</v>
      </c>
      <c r="D33" s="146">
        <v>118.74865</v>
      </c>
      <c r="E33" s="151">
        <v>198.110266</v>
      </c>
      <c r="F33" s="146">
        <v>114.369921</v>
      </c>
      <c r="G33" s="65">
        <v>99.11817414111724</v>
      </c>
      <c r="H33" s="66">
        <v>96.3126073433256</v>
      </c>
      <c r="I33" s="35"/>
      <c r="J33" s="35"/>
      <c r="K33" s="42"/>
      <c r="L33" s="43"/>
      <c r="M33" s="43"/>
      <c r="N33" s="43"/>
    </row>
    <row r="34" spans="1:14" s="26" customFormat="1" ht="12.75" customHeight="1">
      <c r="A34" s="48" t="s">
        <v>52</v>
      </c>
      <c r="B34" s="58" t="s">
        <v>53</v>
      </c>
      <c r="C34" s="144">
        <v>291.211678</v>
      </c>
      <c r="D34" s="145">
        <v>131.366422</v>
      </c>
      <c r="E34" s="144">
        <v>259.689767</v>
      </c>
      <c r="F34" s="145">
        <v>124.157525</v>
      </c>
      <c r="G34" s="50">
        <v>89.1756020168944</v>
      </c>
      <c r="H34" s="51">
        <v>94.51237470713788</v>
      </c>
      <c r="I34" s="35"/>
      <c r="J34" s="35"/>
      <c r="K34" s="42"/>
      <c r="L34" s="43"/>
      <c r="M34" s="43"/>
      <c r="N34" s="43"/>
    </row>
    <row r="35" spans="1:14" s="26" customFormat="1" ht="12.75" customHeight="1">
      <c r="A35" s="48" t="s">
        <v>54</v>
      </c>
      <c r="B35" s="58" t="s">
        <v>55</v>
      </c>
      <c r="C35" s="144">
        <v>112.926784</v>
      </c>
      <c r="D35" s="145">
        <v>44.672215</v>
      </c>
      <c r="E35" s="144">
        <v>115.765328</v>
      </c>
      <c r="F35" s="145">
        <v>46.049035</v>
      </c>
      <c r="G35" s="50">
        <v>102.51361448493918</v>
      </c>
      <c r="H35" s="51">
        <v>103.08204999461074</v>
      </c>
      <c r="I35" s="35"/>
      <c r="J35" s="35"/>
      <c r="K35" s="42"/>
      <c r="L35" s="43"/>
      <c r="M35" s="43"/>
      <c r="N35" s="43"/>
    </row>
    <row r="36" spans="1:14" s="26" customFormat="1" ht="12.75" customHeight="1">
      <c r="A36" s="48" t="s">
        <v>56</v>
      </c>
      <c r="B36" s="58" t="s">
        <v>57</v>
      </c>
      <c r="C36" s="144">
        <v>52.244817</v>
      </c>
      <c r="D36" s="145">
        <v>0.495683</v>
      </c>
      <c r="E36" s="144">
        <v>96.717062</v>
      </c>
      <c r="F36" s="145">
        <v>4.051739</v>
      </c>
      <c r="G36" s="50">
        <v>185.12278835238337</v>
      </c>
      <c r="H36" s="51">
        <v>817.4052771630256</v>
      </c>
      <c r="I36" s="35"/>
      <c r="J36" s="35"/>
      <c r="K36" s="42"/>
      <c r="L36" s="43"/>
      <c r="M36" s="43"/>
      <c r="N36" s="43"/>
    </row>
    <row r="37" spans="1:14" s="26" customFormat="1" ht="12.75" customHeight="1">
      <c r="A37" s="48" t="s">
        <v>58</v>
      </c>
      <c r="B37" s="58" t="s">
        <v>59</v>
      </c>
      <c r="C37" s="144">
        <v>130.768014</v>
      </c>
      <c r="D37" s="145">
        <v>217.409865</v>
      </c>
      <c r="E37" s="144">
        <v>133.250315</v>
      </c>
      <c r="F37" s="145">
        <v>229.544214</v>
      </c>
      <c r="G37" s="50">
        <v>101.89824783910844</v>
      </c>
      <c r="H37" s="51">
        <v>105.58132401213717</v>
      </c>
      <c r="I37" s="35"/>
      <c r="J37" s="35"/>
      <c r="K37" s="42"/>
      <c r="L37" s="43"/>
      <c r="M37" s="43"/>
      <c r="N37" s="43"/>
    </row>
    <row r="38" spans="1:14" s="26" customFormat="1" ht="12.75" customHeight="1">
      <c r="A38" s="48" t="s">
        <v>60</v>
      </c>
      <c r="B38" s="58" t="s">
        <v>61</v>
      </c>
      <c r="C38" s="144">
        <v>234.341677</v>
      </c>
      <c r="D38" s="145">
        <v>22.659169</v>
      </c>
      <c r="E38" s="144">
        <v>570.587492</v>
      </c>
      <c r="F38" s="145">
        <v>50.986112</v>
      </c>
      <c r="G38" s="50">
        <v>243.4852815361563</v>
      </c>
      <c r="H38" s="51">
        <v>225.01315913218178</v>
      </c>
      <c r="I38" s="35"/>
      <c r="J38" s="35"/>
      <c r="K38" s="42"/>
      <c r="L38" s="43"/>
      <c r="M38" s="43"/>
      <c r="N38" s="43"/>
    </row>
    <row r="39" spans="1:14" s="26" customFormat="1" ht="12.75" customHeight="1">
      <c r="A39" s="48" t="s">
        <v>62</v>
      </c>
      <c r="B39" s="58" t="s">
        <v>63</v>
      </c>
      <c r="C39" s="144">
        <v>4586.420154</v>
      </c>
      <c r="D39" s="145">
        <v>1823.58368</v>
      </c>
      <c r="E39" s="144">
        <v>6123.93494</v>
      </c>
      <c r="F39" s="145">
        <v>2332.745847</v>
      </c>
      <c r="G39" s="50">
        <v>133.52319967151442</v>
      </c>
      <c r="H39" s="51">
        <v>127.92096532691059</v>
      </c>
      <c r="I39" s="35"/>
      <c r="J39" s="35"/>
      <c r="K39" s="42"/>
      <c r="L39" s="43"/>
      <c r="M39" s="43"/>
      <c r="N39" s="43"/>
    </row>
    <row r="40" spans="1:14" s="26" customFormat="1" ht="12.75" customHeight="1">
      <c r="A40" s="48" t="s">
        <v>64</v>
      </c>
      <c r="B40" s="58" t="s">
        <v>65</v>
      </c>
      <c r="C40" s="144">
        <v>190.035439</v>
      </c>
      <c r="D40" s="145">
        <v>87.928285</v>
      </c>
      <c r="E40" s="144">
        <v>266.292421</v>
      </c>
      <c r="F40" s="145">
        <v>92.693216</v>
      </c>
      <c r="G40" s="50">
        <v>140.12776901049492</v>
      </c>
      <c r="H40" s="51">
        <v>105.41911058540492</v>
      </c>
      <c r="I40" s="35"/>
      <c r="J40" s="35"/>
      <c r="K40" s="42"/>
      <c r="L40" s="43"/>
      <c r="M40" s="43"/>
      <c r="N40" s="43"/>
    </row>
    <row r="41" spans="1:14" s="26" customFormat="1" ht="12.75" customHeight="1">
      <c r="A41" s="48" t="s">
        <v>66</v>
      </c>
      <c r="B41" s="58" t="s">
        <v>67</v>
      </c>
      <c r="C41" s="144">
        <v>245.462182</v>
      </c>
      <c r="D41" s="145">
        <v>258.19425</v>
      </c>
      <c r="E41" s="144">
        <v>321.961497</v>
      </c>
      <c r="F41" s="145">
        <v>311.621873</v>
      </c>
      <c r="G41" s="50">
        <v>131.16541797872554</v>
      </c>
      <c r="H41" s="51">
        <v>120.69280125331991</v>
      </c>
      <c r="I41" s="35"/>
      <c r="J41" s="35"/>
      <c r="K41" s="42"/>
      <c r="L41" s="43"/>
      <c r="M41" s="43"/>
      <c r="N41" s="43"/>
    </row>
    <row r="42" spans="1:14" s="26" customFormat="1" ht="12.75" customHeight="1">
      <c r="A42" s="52" t="s">
        <v>68</v>
      </c>
      <c r="B42" s="67" t="s">
        <v>69</v>
      </c>
      <c r="C42" s="147">
        <v>1324.164112</v>
      </c>
      <c r="D42" s="148">
        <v>263.410595</v>
      </c>
      <c r="E42" s="147">
        <v>1299.871421</v>
      </c>
      <c r="F42" s="148">
        <v>333.935738</v>
      </c>
      <c r="G42" s="54">
        <v>98.16543200500212</v>
      </c>
      <c r="H42" s="55">
        <v>126.77384446134371</v>
      </c>
      <c r="I42" s="35"/>
      <c r="J42" s="35"/>
      <c r="K42" s="42"/>
      <c r="L42" s="43"/>
      <c r="M42" s="43"/>
      <c r="N42" s="43"/>
    </row>
    <row r="43" spans="1:14" s="26" customFormat="1" ht="12.75" customHeight="1">
      <c r="A43" s="44" t="s">
        <v>70</v>
      </c>
      <c r="B43" s="68" t="s">
        <v>71</v>
      </c>
      <c r="C43" s="142">
        <v>55.619157</v>
      </c>
      <c r="D43" s="143">
        <v>108.056548</v>
      </c>
      <c r="E43" s="142">
        <v>83.73877</v>
      </c>
      <c r="F43" s="143">
        <v>137.996174</v>
      </c>
      <c r="G43" s="57">
        <v>150.55742394657295</v>
      </c>
      <c r="H43" s="47">
        <v>127.70736855299134</v>
      </c>
      <c r="I43" s="35"/>
      <c r="J43" s="35"/>
      <c r="K43" s="42"/>
      <c r="L43" s="43"/>
      <c r="M43" s="43"/>
      <c r="N43" s="43"/>
    </row>
    <row r="44" spans="1:14" s="26" customFormat="1" ht="12.75" customHeight="1">
      <c r="A44" s="48" t="s">
        <v>72</v>
      </c>
      <c r="B44" s="58" t="s">
        <v>73</v>
      </c>
      <c r="C44" s="144">
        <v>265.44708</v>
      </c>
      <c r="D44" s="145">
        <v>82.836989</v>
      </c>
      <c r="E44" s="144">
        <v>298.41219</v>
      </c>
      <c r="F44" s="145">
        <v>89.96158</v>
      </c>
      <c r="G44" s="50">
        <v>112.41871261119165</v>
      </c>
      <c r="H44" s="51">
        <v>108.60073632082401</v>
      </c>
      <c r="I44" s="35"/>
      <c r="J44" s="35"/>
      <c r="K44" s="42"/>
      <c r="L44" s="43"/>
      <c r="M44" s="43"/>
      <c r="N44" s="43"/>
    </row>
    <row r="45" spans="1:14" s="26" customFormat="1" ht="12.75" customHeight="1">
      <c r="A45" s="48" t="s">
        <v>74</v>
      </c>
      <c r="B45" s="58" t="s">
        <v>75</v>
      </c>
      <c r="C45" s="144">
        <v>192.860136</v>
      </c>
      <c r="D45" s="145">
        <v>103.733527</v>
      </c>
      <c r="E45" s="144">
        <v>202.5528</v>
      </c>
      <c r="F45" s="145">
        <v>170.389164</v>
      </c>
      <c r="G45" s="50">
        <v>105.02574777817225</v>
      </c>
      <c r="H45" s="51">
        <v>164.2565995080838</v>
      </c>
      <c r="I45" s="35"/>
      <c r="J45" s="35"/>
      <c r="K45" s="42"/>
      <c r="L45" s="43"/>
      <c r="M45" s="43"/>
      <c r="N45" s="43"/>
    </row>
    <row r="46" spans="1:14" s="26" customFormat="1" ht="12.75" customHeight="1">
      <c r="A46" s="48" t="s">
        <v>76</v>
      </c>
      <c r="B46" s="58" t="s">
        <v>77</v>
      </c>
      <c r="C46" s="144">
        <v>152.460518</v>
      </c>
      <c r="D46" s="145">
        <v>55.786433</v>
      </c>
      <c r="E46" s="144">
        <v>166.70306</v>
      </c>
      <c r="F46" s="145">
        <v>65.324204</v>
      </c>
      <c r="G46" s="50">
        <v>109.34179037749301</v>
      </c>
      <c r="H46" s="51">
        <v>117.0969364540658</v>
      </c>
      <c r="I46" s="35"/>
      <c r="J46" s="35"/>
      <c r="K46" s="42"/>
      <c r="L46" s="43"/>
      <c r="M46" s="43"/>
      <c r="N46" s="43"/>
    </row>
    <row r="47" spans="1:14" s="26" customFormat="1" ht="12.75" customHeight="1">
      <c r="A47" s="48" t="s">
        <v>78</v>
      </c>
      <c r="B47" s="58" t="s">
        <v>79</v>
      </c>
      <c r="C47" s="144">
        <v>48.425307</v>
      </c>
      <c r="D47" s="145">
        <v>28.291463</v>
      </c>
      <c r="E47" s="144">
        <v>54.886471</v>
      </c>
      <c r="F47" s="145">
        <v>29.421854</v>
      </c>
      <c r="G47" s="50">
        <v>113.3425359595552</v>
      </c>
      <c r="H47" s="51">
        <v>103.99551977923518</v>
      </c>
      <c r="I47" s="35"/>
      <c r="J47" s="35"/>
      <c r="K47" s="42"/>
      <c r="L47" s="43"/>
      <c r="M47" s="43"/>
      <c r="N47" s="43"/>
    </row>
    <row r="48" spans="1:14" s="26" customFormat="1" ht="12.75" customHeight="1">
      <c r="A48" s="48" t="s">
        <v>80</v>
      </c>
      <c r="B48" s="58" t="s">
        <v>81</v>
      </c>
      <c r="C48" s="144">
        <v>5.592454</v>
      </c>
      <c r="D48" s="145">
        <v>3.835142</v>
      </c>
      <c r="E48" s="144">
        <v>6.493269</v>
      </c>
      <c r="F48" s="145">
        <v>0.611448</v>
      </c>
      <c r="G48" s="50">
        <v>116.10768725142844</v>
      </c>
      <c r="H48" s="51">
        <v>15.943294928844878</v>
      </c>
      <c r="I48" s="35"/>
      <c r="J48" s="35"/>
      <c r="K48" s="42"/>
      <c r="L48" s="43"/>
      <c r="M48" s="43"/>
      <c r="N48" s="43"/>
    </row>
    <row r="49" spans="1:14" s="26" customFormat="1" ht="12.75" customHeight="1">
      <c r="A49" s="48" t="s">
        <v>82</v>
      </c>
      <c r="B49" s="58" t="s">
        <v>83</v>
      </c>
      <c r="C49" s="144">
        <v>23.444891</v>
      </c>
      <c r="D49" s="145">
        <v>7.016353</v>
      </c>
      <c r="E49" s="144">
        <v>21.810737</v>
      </c>
      <c r="F49" s="145">
        <v>6.598869</v>
      </c>
      <c r="G49" s="50">
        <v>93.0298076455122</v>
      </c>
      <c r="H49" s="51">
        <v>94.04984327327887</v>
      </c>
      <c r="I49" s="35"/>
      <c r="J49" s="35"/>
      <c r="K49" s="42"/>
      <c r="L49" s="43"/>
      <c r="M49" s="43"/>
      <c r="N49" s="43"/>
    </row>
    <row r="50" spans="1:14" s="26" customFormat="1" ht="12.75" customHeight="1">
      <c r="A50" s="48" t="s">
        <v>84</v>
      </c>
      <c r="B50" s="58" t="s">
        <v>85</v>
      </c>
      <c r="C50" s="144">
        <v>355.840362</v>
      </c>
      <c r="D50" s="145">
        <v>127.1882</v>
      </c>
      <c r="E50" s="144">
        <v>323.939558</v>
      </c>
      <c r="F50" s="145">
        <v>152.390664</v>
      </c>
      <c r="G50" s="50">
        <v>91.03507993845845</v>
      </c>
      <c r="H50" s="51">
        <v>119.8150960545082</v>
      </c>
      <c r="I50" s="35"/>
      <c r="J50" s="35"/>
      <c r="K50" s="42"/>
      <c r="L50" s="43"/>
      <c r="M50" s="43"/>
      <c r="N50" s="43"/>
    </row>
    <row r="51" spans="1:14" s="26" customFormat="1" ht="12.75" customHeight="1">
      <c r="A51" s="48" t="s">
        <v>86</v>
      </c>
      <c r="B51" s="58" t="s">
        <v>87</v>
      </c>
      <c r="C51" s="144">
        <v>1635.282171</v>
      </c>
      <c r="D51" s="145">
        <v>1186.285636</v>
      </c>
      <c r="E51" s="144">
        <v>1924.374177</v>
      </c>
      <c r="F51" s="145">
        <v>1523.921442</v>
      </c>
      <c r="G51" s="50">
        <v>117.67841728643171</v>
      </c>
      <c r="H51" s="51">
        <v>128.46159438787979</v>
      </c>
      <c r="I51" s="35"/>
      <c r="J51" s="35"/>
      <c r="K51" s="42"/>
      <c r="L51" s="43"/>
      <c r="M51" s="43"/>
      <c r="N51" s="43"/>
    </row>
    <row r="52" spans="1:14" s="26" customFormat="1" ht="12.75" customHeight="1">
      <c r="A52" s="59" t="s">
        <v>88</v>
      </c>
      <c r="B52" s="60" t="s">
        <v>89</v>
      </c>
      <c r="C52" s="149">
        <v>574.194436</v>
      </c>
      <c r="D52" s="150">
        <v>704.994767</v>
      </c>
      <c r="E52" s="149">
        <v>798.032708</v>
      </c>
      <c r="F52" s="150">
        <v>1058.588816</v>
      </c>
      <c r="G52" s="61">
        <v>138.98300958109598</v>
      </c>
      <c r="H52" s="62">
        <v>150.1555565447197</v>
      </c>
      <c r="I52" s="35"/>
      <c r="J52" s="35"/>
      <c r="K52" s="42"/>
      <c r="L52" s="43"/>
      <c r="M52" s="43"/>
      <c r="N52" s="43"/>
    </row>
    <row r="53" spans="1:14" s="26" customFormat="1" ht="12.75" customHeight="1">
      <c r="A53" s="63" t="s">
        <v>90</v>
      </c>
      <c r="B53" s="64" t="s">
        <v>91</v>
      </c>
      <c r="C53" s="151">
        <v>101.528194</v>
      </c>
      <c r="D53" s="146">
        <v>68.080371</v>
      </c>
      <c r="E53" s="151">
        <v>144.967202</v>
      </c>
      <c r="F53" s="146">
        <v>75.350972</v>
      </c>
      <c r="G53" s="65">
        <v>142.7851676353073</v>
      </c>
      <c r="H53" s="66">
        <v>110.67943798367375</v>
      </c>
      <c r="I53" s="35"/>
      <c r="J53" s="35"/>
      <c r="K53" s="42"/>
      <c r="L53" s="43"/>
      <c r="M53" s="43"/>
      <c r="N53" s="43"/>
    </row>
    <row r="54" spans="1:14" s="26" customFormat="1" ht="12.75" customHeight="1">
      <c r="A54" s="48" t="s">
        <v>92</v>
      </c>
      <c r="B54" s="58" t="s">
        <v>93</v>
      </c>
      <c r="C54" s="144">
        <v>71.851383</v>
      </c>
      <c r="D54" s="145">
        <v>46.609936</v>
      </c>
      <c r="E54" s="144">
        <v>68.042252</v>
      </c>
      <c r="F54" s="145">
        <v>78.025139</v>
      </c>
      <c r="G54" s="50">
        <v>94.69859752038455</v>
      </c>
      <c r="H54" s="51">
        <v>167.40022771110435</v>
      </c>
      <c r="I54" s="35"/>
      <c r="J54" s="35"/>
      <c r="K54" s="42"/>
      <c r="L54" s="43"/>
      <c r="M54" s="43"/>
      <c r="N54" s="43"/>
    </row>
    <row r="55" spans="1:14" s="26" customFormat="1" ht="12.75" customHeight="1">
      <c r="A55" s="48" t="s">
        <v>94</v>
      </c>
      <c r="B55" s="58" t="s">
        <v>95</v>
      </c>
      <c r="C55" s="144">
        <v>1.800347</v>
      </c>
      <c r="D55" s="145">
        <v>0.323738</v>
      </c>
      <c r="E55" s="144">
        <v>1.872338</v>
      </c>
      <c r="F55" s="145">
        <v>0.167775</v>
      </c>
      <c r="G55" s="50">
        <v>103.99872913388364</v>
      </c>
      <c r="H55" s="51">
        <v>51.824314723634544</v>
      </c>
      <c r="I55" s="35"/>
      <c r="J55" s="35"/>
      <c r="K55" s="42"/>
      <c r="L55" s="43"/>
      <c r="M55" s="43"/>
      <c r="N55" s="43"/>
    </row>
    <row r="56" spans="1:14" s="26" customFormat="1" ht="12.75" customHeight="1">
      <c r="A56" s="48" t="s">
        <v>96</v>
      </c>
      <c r="B56" s="58" t="s">
        <v>97</v>
      </c>
      <c r="C56" s="144">
        <v>355.333052</v>
      </c>
      <c r="D56" s="145">
        <v>750.925313</v>
      </c>
      <c r="E56" s="144">
        <v>385.784754</v>
      </c>
      <c r="F56" s="145">
        <v>675.428541</v>
      </c>
      <c r="G56" s="50">
        <v>108.56990415853576</v>
      </c>
      <c r="H56" s="51">
        <v>89.94616765569067</v>
      </c>
      <c r="I56" s="35"/>
      <c r="J56" s="35"/>
      <c r="K56" s="42"/>
      <c r="L56" s="43"/>
      <c r="M56" s="43"/>
      <c r="N56" s="43"/>
    </row>
    <row r="57" spans="1:14" s="26" customFormat="1" ht="12.75" customHeight="1">
      <c r="A57" s="48" t="s">
        <v>98</v>
      </c>
      <c r="B57" s="58" t="s">
        <v>99</v>
      </c>
      <c r="C57" s="144">
        <v>8.686896</v>
      </c>
      <c r="D57" s="145">
        <v>0.256141</v>
      </c>
      <c r="E57" s="144">
        <v>3.742119</v>
      </c>
      <c r="F57" s="145">
        <v>0.278848</v>
      </c>
      <c r="G57" s="50">
        <v>43.07774606717981</v>
      </c>
      <c r="H57" s="51">
        <v>108.86503917764043</v>
      </c>
      <c r="I57" s="35"/>
      <c r="J57" s="35"/>
      <c r="K57" s="42"/>
      <c r="L57" s="43"/>
      <c r="M57" s="43"/>
      <c r="N57" s="43"/>
    </row>
    <row r="58" spans="1:14" s="26" customFormat="1" ht="12.75" customHeight="1">
      <c r="A58" s="48" t="s">
        <v>100</v>
      </c>
      <c r="B58" s="58" t="s">
        <v>101</v>
      </c>
      <c r="C58" s="144">
        <v>2.936414</v>
      </c>
      <c r="D58" s="145">
        <v>0.744675</v>
      </c>
      <c r="E58" s="144">
        <v>3.593239</v>
      </c>
      <c r="F58" s="145">
        <v>1.172583</v>
      </c>
      <c r="G58" s="50">
        <v>122.36826959686202</v>
      </c>
      <c r="H58" s="51">
        <v>157.4623829187229</v>
      </c>
      <c r="I58" s="35"/>
      <c r="J58" s="35"/>
      <c r="K58" s="42"/>
      <c r="L58" s="43"/>
      <c r="M58" s="43"/>
      <c r="N58" s="43"/>
    </row>
    <row r="59" spans="1:14" s="26" customFormat="1" ht="12.75" customHeight="1">
      <c r="A59" s="48" t="s">
        <v>102</v>
      </c>
      <c r="B59" s="58" t="s">
        <v>103</v>
      </c>
      <c r="C59" s="144">
        <v>81.284015</v>
      </c>
      <c r="D59" s="145">
        <v>61.834965</v>
      </c>
      <c r="E59" s="144">
        <v>134.588914</v>
      </c>
      <c r="F59" s="145">
        <v>122.927136</v>
      </c>
      <c r="G59" s="50">
        <v>165.57857532012906</v>
      </c>
      <c r="H59" s="51">
        <v>198.79874760178163</v>
      </c>
      <c r="I59" s="35"/>
      <c r="J59" s="35"/>
      <c r="K59" s="42"/>
      <c r="L59" s="43"/>
      <c r="M59" s="43"/>
      <c r="N59" s="43"/>
    </row>
    <row r="60" spans="1:14" s="26" customFormat="1" ht="12.75" customHeight="1">
      <c r="A60" s="48" t="s">
        <v>104</v>
      </c>
      <c r="B60" s="58" t="s">
        <v>105</v>
      </c>
      <c r="C60" s="144">
        <v>575.137504</v>
      </c>
      <c r="D60" s="145">
        <v>895.309553</v>
      </c>
      <c r="E60" s="144">
        <v>598.817783</v>
      </c>
      <c r="F60" s="145">
        <v>866.491463</v>
      </c>
      <c r="G60" s="50">
        <v>104.11732478499609</v>
      </c>
      <c r="H60" s="51">
        <v>96.78121495482355</v>
      </c>
      <c r="I60" s="35"/>
      <c r="J60" s="35"/>
      <c r="K60" s="42"/>
      <c r="L60" s="43"/>
      <c r="M60" s="43"/>
      <c r="N60" s="43"/>
    </row>
    <row r="61" spans="1:14" s="26" customFormat="1" ht="12.75" customHeight="1">
      <c r="A61" s="48" t="s">
        <v>106</v>
      </c>
      <c r="B61" s="58" t="s">
        <v>107</v>
      </c>
      <c r="C61" s="144">
        <v>116.793592</v>
      </c>
      <c r="D61" s="145">
        <v>171.066245</v>
      </c>
      <c r="E61" s="144">
        <v>108.658321</v>
      </c>
      <c r="F61" s="145">
        <v>179.691124</v>
      </c>
      <c r="G61" s="50">
        <v>93.03448857022909</v>
      </c>
      <c r="H61" s="51">
        <v>105.04183569353498</v>
      </c>
      <c r="I61" s="35"/>
      <c r="J61" s="35"/>
      <c r="K61" s="42"/>
      <c r="L61" s="43"/>
      <c r="M61" s="43"/>
      <c r="N61" s="43"/>
    </row>
    <row r="62" spans="1:14" s="26" customFormat="1" ht="12.75" customHeight="1">
      <c r="A62" s="52" t="s">
        <v>108</v>
      </c>
      <c r="B62" s="67" t="s">
        <v>109</v>
      </c>
      <c r="C62" s="147">
        <v>2.470849</v>
      </c>
      <c r="D62" s="183">
        <v>0.042221</v>
      </c>
      <c r="E62" s="147">
        <v>2.385453</v>
      </c>
      <c r="F62" s="148">
        <v>0.280632</v>
      </c>
      <c r="G62" s="54">
        <v>96.54386002544065</v>
      </c>
      <c r="H62" s="55">
        <v>664.6739774046091</v>
      </c>
      <c r="I62" s="69"/>
      <c r="J62" s="69"/>
      <c r="K62" s="42"/>
      <c r="L62" s="43"/>
      <c r="M62" s="43"/>
      <c r="N62" s="43"/>
    </row>
    <row r="63" spans="1:14" s="26" customFormat="1" ht="12.75" customHeight="1">
      <c r="A63" s="44" t="s">
        <v>110</v>
      </c>
      <c r="B63" s="68" t="s">
        <v>111</v>
      </c>
      <c r="C63" s="142">
        <v>31.63499</v>
      </c>
      <c r="D63" s="184">
        <v>13.030552</v>
      </c>
      <c r="E63" s="142">
        <v>30.864076</v>
      </c>
      <c r="F63" s="143">
        <v>14.280438</v>
      </c>
      <c r="G63" s="57">
        <v>97.56309706435817</v>
      </c>
      <c r="H63" s="47">
        <v>109.59196509863895</v>
      </c>
      <c r="I63" s="69"/>
      <c r="J63" s="69"/>
      <c r="K63" s="42"/>
      <c r="L63" s="43"/>
      <c r="M63" s="43"/>
      <c r="N63" s="43"/>
    </row>
    <row r="64" spans="1:14" s="26" customFormat="1" ht="12.75" customHeight="1">
      <c r="A64" s="48" t="s">
        <v>112</v>
      </c>
      <c r="B64" s="58" t="s">
        <v>113</v>
      </c>
      <c r="C64" s="144">
        <v>105.210738</v>
      </c>
      <c r="D64" s="185">
        <v>25.382103</v>
      </c>
      <c r="E64" s="144">
        <v>83.92616</v>
      </c>
      <c r="F64" s="145">
        <v>33.194819</v>
      </c>
      <c r="G64" s="50">
        <v>79.7695763715677</v>
      </c>
      <c r="H64" s="51">
        <v>130.780412481976</v>
      </c>
      <c r="I64" s="69"/>
      <c r="J64" s="69"/>
      <c r="K64" s="42"/>
      <c r="L64" s="43"/>
      <c r="M64" s="43"/>
      <c r="N64" s="43"/>
    </row>
    <row r="65" spans="1:14" s="26" customFormat="1" ht="12.75" customHeight="1">
      <c r="A65" s="48" t="s">
        <v>114</v>
      </c>
      <c r="B65" s="58" t="s">
        <v>115</v>
      </c>
      <c r="C65" s="144">
        <v>2.977504</v>
      </c>
      <c r="D65" s="185">
        <v>0.380399</v>
      </c>
      <c r="E65" s="144">
        <v>2.455646</v>
      </c>
      <c r="F65" s="145">
        <v>0.084216</v>
      </c>
      <c r="G65" s="50">
        <v>82.47330650101561</v>
      </c>
      <c r="H65" s="51">
        <v>22.138859460724134</v>
      </c>
      <c r="I65" s="35"/>
      <c r="J65" s="35"/>
      <c r="K65" s="42"/>
      <c r="L65" s="43"/>
      <c r="M65" s="43"/>
      <c r="N65" s="43"/>
    </row>
    <row r="66" spans="1:14" s="26" customFormat="1" ht="12.75" customHeight="1">
      <c r="A66" s="48" t="s">
        <v>116</v>
      </c>
      <c r="B66" s="58" t="s">
        <v>117</v>
      </c>
      <c r="C66" s="144">
        <v>83.372539</v>
      </c>
      <c r="D66" s="185">
        <v>120.21827</v>
      </c>
      <c r="E66" s="144">
        <v>79.113003</v>
      </c>
      <c r="F66" s="145">
        <v>103.467823</v>
      </c>
      <c r="G66" s="50">
        <v>94.8909604396239</v>
      </c>
      <c r="H66" s="51">
        <v>86.06663779141057</v>
      </c>
      <c r="I66" s="35"/>
      <c r="J66" s="35"/>
      <c r="K66" s="42"/>
      <c r="L66" s="43"/>
      <c r="M66" s="43"/>
      <c r="N66" s="43"/>
    </row>
    <row r="67" spans="1:14" s="26" customFormat="1" ht="12.75" customHeight="1">
      <c r="A67" s="48" t="s">
        <v>118</v>
      </c>
      <c r="B67" s="58" t="s">
        <v>119</v>
      </c>
      <c r="C67" s="144">
        <v>121.351761</v>
      </c>
      <c r="D67" s="185">
        <v>43.257283</v>
      </c>
      <c r="E67" s="144">
        <v>53.289298</v>
      </c>
      <c r="F67" s="145">
        <v>37.437551</v>
      </c>
      <c r="G67" s="50">
        <v>43.91308173929178</v>
      </c>
      <c r="H67" s="51">
        <v>86.54623777457311</v>
      </c>
      <c r="I67" s="35"/>
      <c r="J67" s="35"/>
      <c r="K67" s="42"/>
      <c r="L67" s="43"/>
      <c r="M67" s="43"/>
      <c r="N67" s="43"/>
    </row>
    <row r="68" spans="1:14" s="26" customFormat="1" ht="12.75" customHeight="1">
      <c r="A68" s="48" t="s">
        <v>120</v>
      </c>
      <c r="B68" s="58" t="s">
        <v>121</v>
      </c>
      <c r="C68" s="144">
        <v>81.083452</v>
      </c>
      <c r="D68" s="185">
        <v>49.630618</v>
      </c>
      <c r="E68" s="144">
        <v>105.248245</v>
      </c>
      <c r="F68" s="145">
        <v>54.373495</v>
      </c>
      <c r="G68" s="50">
        <v>129.80237323887002</v>
      </c>
      <c r="H68" s="51">
        <v>109.55635289490048</v>
      </c>
      <c r="I68" s="35"/>
      <c r="J68" s="35"/>
      <c r="K68" s="42"/>
      <c r="L68" s="43"/>
      <c r="M68" s="43"/>
      <c r="N68" s="43"/>
    </row>
    <row r="69" spans="1:14" s="26" customFormat="1" ht="12.75" customHeight="1">
      <c r="A69" s="48" t="s">
        <v>122</v>
      </c>
      <c r="B69" s="58" t="s">
        <v>123</v>
      </c>
      <c r="C69" s="144">
        <v>36.825951</v>
      </c>
      <c r="D69" s="185">
        <v>7.06923</v>
      </c>
      <c r="E69" s="144">
        <v>35.403969</v>
      </c>
      <c r="F69" s="145">
        <v>8.169252</v>
      </c>
      <c r="G69" s="50">
        <v>96.13864147052168</v>
      </c>
      <c r="H69" s="51">
        <v>115.56070463119745</v>
      </c>
      <c r="I69" s="35"/>
      <c r="J69" s="35"/>
      <c r="K69" s="42"/>
      <c r="L69" s="43"/>
      <c r="M69" s="43"/>
      <c r="N69" s="43"/>
    </row>
    <row r="70" spans="1:14" s="26" customFormat="1" ht="12.75" customHeight="1">
      <c r="A70" s="48" t="s">
        <v>124</v>
      </c>
      <c r="B70" s="58" t="s">
        <v>125</v>
      </c>
      <c r="C70" s="144">
        <v>30.235912</v>
      </c>
      <c r="D70" s="185">
        <v>13.01008</v>
      </c>
      <c r="E70" s="144">
        <v>28.967762</v>
      </c>
      <c r="F70" s="145">
        <v>16.135876</v>
      </c>
      <c r="G70" s="50">
        <v>95.80581528349468</v>
      </c>
      <c r="H70" s="51">
        <v>124.02595525930661</v>
      </c>
      <c r="I70" s="35"/>
      <c r="J70" s="35"/>
      <c r="K70" s="42"/>
      <c r="L70" s="43"/>
      <c r="M70" s="43"/>
      <c r="N70" s="43"/>
    </row>
    <row r="71" spans="1:14" s="26" customFormat="1" ht="12.75" customHeight="1">
      <c r="A71" s="48" t="s">
        <v>126</v>
      </c>
      <c r="B71" s="58" t="s">
        <v>127</v>
      </c>
      <c r="C71" s="144">
        <v>96.215526</v>
      </c>
      <c r="D71" s="185">
        <v>36.298621</v>
      </c>
      <c r="E71" s="144">
        <v>110.65035</v>
      </c>
      <c r="F71" s="145">
        <v>32.321745</v>
      </c>
      <c r="G71" s="50">
        <v>115.00259324051298</v>
      </c>
      <c r="H71" s="51">
        <v>89.04400252560559</v>
      </c>
      <c r="I71" s="35"/>
      <c r="J71" s="35"/>
      <c r="K71" s="42"/>
      <c r="L71" s="43"/>
      <c r="M71" s="43"/>
      <c r="N71" s="43"/>
    </row>
    <row r="72" spans="1:14" s="26" customFormat="1" ht="12.75" customHeight="1">
      <c r="A72" s="59" t="s">
        <v>128</v>
      </c>
      <c r="B72" s="60" t="s">
        <v>129</v>
      </c>
      <c r="C72" s="149">
        <v>34.3438</v>
      </c>
      <c r="D72" s="186">
        <v>46.302634</v>
      </c>
      <c r="E72" s="149">
        <v>25.475723</v>
      </c>
      <c r="F72" s="150">
        <v>42.839645</v>
      </c>
      <c r="G72" s="61">
        <v>74.17852130515551</v>
      </c>
      <c r="H72" s="62">
        <v>92.5209675976533</v>
      </c>
      <c r="I72" s="35"/>
      <c r="J72" s="35"/>
      <c r="K72" s="42"/>
      <c r="L72" s="43"/>
      <c r="M72" s="43"/>
      <c r="N72" s="43"/>
    </row>
    <row r="73" spans="1:14" s="26" customFormat="1" ht="12.75" customHeight="1">
      <c r="A73" s="63" t="s">
        <v>130</v>
      </c>
      <c r="B73" s="64" t="s">
        <v>131</v>
      </c>
      <c r="C73" s="151">
        <v>374.316063</v>
      </c>
      <c r="D73" s="187">
        <v>309.912412</v>
      </c>
      <c r="E73" s="151">
        <v>436.643113</v>
      </c>
      <c r="F73" s="146">
        <v>436.632032</v>
      </c>
      <c r="G73" s="65">
        <v>116.65091513852562</v>
      </c>
      <c r="H73" s="66">
        <v>140.88884958889608</v>
      </c>
      <c r="I73" s="35"/>
      <c r="J73" s="35"/>
      <c r="K73" s="42"/>
      <c r="L73" s="43"/>
      <c r="M73" s="43"/>
      <c r="N73" s="43"/>
    </row>
    <row r="74" spans="1:14" s="26" customFormat="1" ht="12.75" customHeight="1">
      <c r="A74" s="48" t="s">
        <v>132</v>
      </c>
      <c r="B74" s="58" t="s">
        <v>133</v>
      </c>
      <c r="C74" s="144">
        <v>325.075038</v>
      </c>
      <c r="D74" s="185">
        <v>299.204918</v>
      </c>
      <c r="E74" s="144">
        <v>331.193667</v>
      </c>
      <c r="F74" s="145">
        <v>369.819877</v>
      </c>
      <c r="G74" s="50">
        <v>101.88222049827154</v>
      </c>
      <c r="H74" s="51">
        <v>123.60086841888074</v>
      </c>
      <c r="I74" s="35"/>
      <c r="J74" s="35"/>
      <c r="K74" s="42"/>
      <c r="L74" s="43"/>
      <c r="M74" s="43"/>
      <c r="N74" s="43"/>
    </row>
    <row r="75" spans="1:14" s="26" customFormat="1" ht="12.75" customHeight="1">
      <c r="A75" s="48" t="s">
        <v>134</v>
      </c>
      <c r="B75" s="58" t="s">
        <v>135</v>
      </c>
      <c r="C75" s="144">
        <v>94.840315</v>
      </c>
      <c r="D75" s="185">
        <v>65.014059</v>
      </c>
      <c r="E75" s="144">
        <v>97.292883</v>
      </c>
      <c r="F75" s="145">
        <v>89.179409</v>
      </c>
      <c r="G75" s="50">
        <v>102.58599731559306</v>
      </c>
      <c r="H75" s="51">
        <v>137.16942207838463</v>
      </c>
      <c r="I75" s="35"/>
      <c r="J75" s="35"/>
      <c r="K75" s="42"/>
      <c r="L75" s="43"/>
      <c r="M75" s="43"/>
      <c r="N75" s="43"/>
    </row>
    <row r="76" spans="1:14" s="26" customFormat="1" ht="12.75" customHeight="1">
      <c r="A76" s="48" t="s">
        <v>136</v>
      </c>
      <c r="B76" s="58" t="s">
        <v>137</v>
      </c>
      <c r="C76" s="144">
        <v>357.977832</v>
      </c>
      <c r="D76" s="185">
        <v>577.286291</v>
      </c>
      <c r="E76" s="144">
        <v>430.482292</v>
      </c>
      <c r="F76" s="145">
        <v>700.778084</v>
      </c>
      <c r="G76" s="50">
        <v>120.25389661558708</v>
      </c>
      <c r="H76" s="51">
        <v>121.39177647646582</v>
      </c>
      <c r="I76" s="35"/>
      <c r="J76" s="35"/>
      <c r="K76" s="42"/>
      <c r="L76" s="43"/>
      <c r="M76" s="43"/>
      <c r="N76" s="43"/>
    </row>
    <row r="77" spans="1:14" s="26" customFormat="1" ht="12.75" customHeight="1">
      <c r="A77" s="48" t="s">
        <v>138</v>
      </c>
      <c r="B77" s="58" t="s">
        <v>139</v>
      </c>
      <c r="C77" s="144">
        <v>12.389885</v>
      </c>
      <c r="D77" s="185">
        <v>9.441845</v>
      </c>
      <c r="E77" s="144">
        <v>14.8039</v>
      </c>
      <c r="F77" s="145">
        <v>10.5535</v>
      </c>
      <c r="G77" s="50">
        <v>119.48375630605128</v>
      </c>
      <c r="H77" s="51">
        <v>111.77370524510832</v>
      </c>
      <c r="I77" s="35"/>
      <c r="J77" s="35"/>
      <c r="K77" s="42"/>
      <c r="L77" s="43"/>
      <c r="M77" s="43"/>
      <c r="N77" s="43"/>
    </row>
    <row r="78" spans="1:14" s="26" customFormat="1" ht="12.75" customHeight="1">
      <c r="A78" s="48" t="s">
        <v>140</v>
      </c>
      <c r="B78" s="58" t="s">
        <v>141</v>
      </c>
      <c r="C78" s="144">
        <v>4.394928</v>
      </c>
      <c r="D78" s="185">
        <v>5.220774</v>
      </c>
      <c r="E78" s="144">
        <v>4.511635</v>
      </c>
      <c r="F78" s="145">
        <v>6.497473</v>
      </c>
      <c r="G78" s="50">
        <v>102.65549287724394</v>
      </c>
      <c r="H78" s="51">
        <v>124.45420928007995</v>
      </c>
      <c r="I78" s="35"/>
      <c r="J78" s="35"/>
      <c r="K78" s="42"/>
      <c r="L78" s="43"/>
      <c r="M78" s="43"/>
      <c r="N78" s="43"/>
    </row>
    <row r="79" spans="1:14" s="26" customFormat="1" ht="12.75" customHeight="1">
      <c r="A79" s="48" t="s">
        <v>142</v>
      </c>
      <c r="B79" s="58" t="s">
        <v>143</v>
      </c>
      <c r="C79" s="144">
        <v>4.431648</v>
      </c>
      <c r="D79" s="185">
        <v>1.20294</v>
      </c>
      <c r="E79" s="144">
        <v>4.588893</v>
      </c>
      <c r="F79" s="145">
        <v>0.863634</v>
      </c>
      <c r="G79" s="50">
        <v>103.54822855966898</v>
      </c>
      <c r="H79" s="51">
        <v>71.79360566611803</v>
      </c>
      <c r="I79" s="35"/>
      <c r="J79" s="35"/>
      <c r="K79" s="42"/>
      <c r="L79" s="43"/>
      <c r="M79" s="43"/>
      <c r="N79" s="43"/>
    </row>
    <row r="80" spans="1:14" s="26" customFormat="1" ht="12.75" customHeight="1">
      <c r="A80" s="48" t="s">
        <v>144</v>
      </c>
      <c r="B80" s="58" t="s">
        <v>145</v>
      </c>
      <c r="C80" s="144">
        <v>145.684264</v>
      </c>
      <c r="D80" s="185">
        <v>144.770597</v>
      </c>
      <c r="E80" s="144">
        <v>146.627318</v>
      </c>
      <c r="F80" s="145">
        <v>116.410115</v>
      </c>
      <c r="G80" s="50">
        <v>100.64732729129892</v>
      </c>
      <c r="H80" s="51">
        <v>80.41005384539514</v>
      </c>
      <c r="I80" s="35"/>
      <c r="J80" s="35"/>
      <c r="K80" s="42"/>
      <c r="L80" s="43"/>
      <c r="M80" s="43"/>
      <c r="N80" s="43"/>
    </row>
    <row r="81" spans="1:14" s="26" customFormat="1" ht="12.75" customHeight="1">
      <c r="A81" s="48" t="s">
        <v>146</v>
      </c>
      <c r="B81" s="58" t="s">
        <v>147</v>
      </c>
      <c r="C81" s="144">
        <v>131.769801</v>
      </c>
      <c r="D81" s="185">
        <v>44.76275</v>
      </c>
      <c r="E81" s="144">
        <v>137.810494</v>
      </c>
      <c r="F81" s="145">
        <v>60.824754</v>
      </c>
      <c r="G81" s="50">
        <v>104.58427724270449</v>
      </c>
      <c r="H81" s="51">
        <v>135.88252285661628</v>
      </c>
      <c r="I81" s="35"/>
      <c r="J81" s="35"/>
      <c r="K81" s="42"/>
      <c r="L81" s="43"/>
      <c r="M81" s="43"/>
      <c r="N81" s="43"/>
    </row>
    <row r="82" spans="1:14" s="26" customFormat="1" ht="12.75" customHeight="1">
      <c r="A82" s="52" t="s">
        <v>148</v>
      </c>
      <c r="B82" s="67" t="s">
        <v>149</v>
      </c>
      <c r="C82" s="147">
        <v>272.921199</v>
      </c>
      <c r="D82" s="183">
        <v>307.435847</v>
      </c>
      <c r="E82" s="147">
        <v>316.517948</v>
      </c>
      <c r="F82" s="148">
        <v>376.655759</v>
      </c>
      <c r="G82" s="54">
        <v>115.97411603046636</v>
      </c>
      <c r="H82" s="55">
        <v>122.51523778878004</v>
      </c>
      <c r="I82" s="35"/>
      <c r="J82" s="35"/>
      <c r="K82" s="42"/>
      <c r="L82" s="43"/>
      <c r="M82" s="43"/>
      <c r="N82" s="43"/>
    </row>
    <row r="83" spans="1:14" s="26" customFormat="1" ht="12.75" customHeight="1">
      <c r="A83" s="44" t="s">
        <v>150</v>
      </c>
      <c r="B83" s="68" t="s">
        <v>151</v>
      </c>
      <c r="C83" s="142">
        <v>139.590755</v>
      </c>
      <c r="D83" s="184">
        <v>184.297462</v>
      </c>
      <c r="E83" s="142">
        <v>205.859225</v>
      </c>
      <c r="F83" s="143">
        <v>209.287403</v>
      </c>
      <c r="G83" s="57">
        <v>147.47339463849164</v>
      </c>
      <c r="H83" s="47">
        <v>113.55956871505914</v>
      </c>
      <c r="I83" s="35"/>
      <c r="J83" s="35"/>
      <c r="K83" s="42"/>
      <c r="L83" s="43"/>
      <c r="M83" s="43"/>
      <c r="N83" s="43"/>
    </row>
    <row r="84" spans="1:14" s="26" customFormat="1" ht="12.75" customHeight="1">
      <c r="A84" s="48" t="s">
        <v>152</v>
      </c>
      <c r="B84" s="58" t="s">
        <v>153</v>
      </c>
      <c r="C84" s="144">
        <v>1128.767601</v>
      </c>
      <c r="D84" s="185">
        <v>2124.437318</v>
      </c>
      <c r="E84" s="144">
        <v>1649.206594</v>
      </c>
      <c r="F84" s="145">
        <v>3143.975942</v>
      </c>
      <c r="G84" s="50">
        <v>146.10683302204384</v>
      </c>
      <c r="H84" s="51">
        <v>147.9909957974105</v>
      </c>
      <c r="I84" s="35"/>
      <c r="J84" s="35"/>
      <c r="K84" s="42"/>
      <c r="L84" s="43"/>
      <c r="M84" s="43"/>
      <c r="N84" s="43"/>
    </row>
    <row r="85" spans="1:14" s="26" customFormat="1" ht="12.75" customHeight="1">
      <c r="A85" s="48" t="s">
        <v>154</v>
      </c>
      <c r="B85" s="58" t="s">
        <v>155</v>
      </c>
      <c r="C85" s="144">
        <v>1045.853252</v>
      </c>
      <c r="D85" s="185">
        <v>1087.629985</v>
      </c>
      <c r="E85" s="144">
        <v>1288.712433</v>
      </c>
      <c r="F85" s="145">
        <v>1297.307762</v>
      </c>
      <c r="G85" s="50">
        <v>123.22115273204695</v>
      </c>
      <c r="H85" s="51">
        <v>119.27841084668145</v>
      </c>
      <c r="I85" s="35"/>
      <c r="J85" s="35"/>
      <c r="K85" s="42"/>
      <c r="L85" s="43"/>
      <c r="M85" s="43"/>
      <c r="N85" s="43"/>
    </row>
    <row r="86" spans="1:14" s="26" customFormat="1" ht="12.75" customHeight="1">
      <c r="A86" s="48" t="s">
        <v>156</v>
      </c>
      <c r="B86" s="58" t="s">
        <v>157</v>
      </c>
      <c r="C86" s="144">
        <v>252.27542</v>
      </c>
      <c r="D86" s="185">
        <v>227.102114</v>
      </c>
      <c r="E86" s="144">
        <v>504.91764</v>
      </c>
      <c r="F86" s="145">
        <v>467.418785</v>
      </c>
      <c r="G86" s="50">
        <v>200.14539664625275</v>
      </c>
      <c r="H86" s="51">
        <v>205.81877322374905</v>
      </c>
      <c r="I86" s="35"/>
      <c r="J86" s="35"/>
      <c r="K86" s="42"/>
      <c r="L86" s="43"/>
      <c r="M86" s="43"/>
      <c r="N86" s="43"/>
    </row>
    <row r="87" spans="1:14" s="26" customFormat="1" ht="12.75" customHeight="1">
      <c r="A87" s="48" t="s">
        <v>158</v>
      </c>
      <c r="B87" s="58" t="s">
        <v>159</v>
      </c>
      <c r="C87" s="144">
        <v>3.813124</v>
      </c>
      <c r="D87" s="185">
        <v>12.413842</v>
      </c>
      <c r="E87" s="144">
        <v>16.982027</v>
      </c>
      <c r="F87" s="145">
        <v>13.186763</v>
      </c>
      <c r="G87" s="50">
        <v>445.35732381113223</v>
      </c>
      <c r="H87" s="51">
        <v>106.22628353091652</v>
      </c>
      <c r="I87" s="35"/>
      <c r="J87" s="35"/>
      <c r="K87" s="42"/>
      <c r="L87" s="43"/>
      <c r="M87" s="43"/>
      <c r="N87" s="43"/>
    </row>
    <row r="88" spans="1:14" s="26" customFormat="1" ht="12.75" customHeight="1">
      <c r="A88" s="48" t="s">
        <v>160</v>
      </c>
      <c r="B88" s="58" t="s">
        <v>161</v>
      </c>
      <c r="C88" s="144">
        <v>277.542473</v>
      </c>
      <c r="D88" s="185">
        <v>488.242727</v>
      </c>
      <c r="E88" s="144">
        <v>432.044074</v>
      </c>
      <c r="F88" s="145">
        <v>630.661891</v>
      </c>
      <c r="G88" s="50">
        <v>155.66773234019576</v>
      </c>
      <c r="H88" s="51">
        <v>129.16974613735513</v>
      </c>
      <c r="I88" s="35"/>
      <c r="J88" s="35"/>
      <c r="K88" s="42"/>
      <c r="L88" s="43"/>
      <c r="M88" s="43"/>
      <c r="N88" s="43"/>
    </row>
    <row r="89" spans="1:14" s="26" customFormat="1" ht="12.75" customHeight="1">
      <c r="A89" s="48" t="s">
        <v>162</v>
      </c>
      <c r="B89" s="58" t="s">
        <v>163</v>
      </c>
      <c r="C89" s="144">
        <v>3.68397</v>
      </c>
      <c r="D89" s="185">
        <v>2.045902</v>
      </c>
      <c r="E89" s="144">
        <v>4.892254</v>
      </c>
      <c r="F89" s="145">
        <v>2.366603</v>
      </c>
      <c r="G89" s="50">
        <v>132.79842126835996</v>
      </c>
      <c r="H89" s="51">
        <v>115.67528649954886</v>
      </c>
      <c r="I89" s="35"/>
      <c r="J89" s="35"/>
      <c r="K89" s="42"/>
      <c r="L89" s="43"/>
      <c r="M89" s="43"/>
      <c r="N89" s="43"/>
    </row>
    <row r="90" spans="1:14" s="26" customFormat="1" ht="12.75" customHeight="1">
      <c r="A90" s="48" t="s">
        <v>164</v>
      </c>
      <c r="B90" s="58" t="s">
        <v>165</v>
      </c>
      <c r="C90" s="144">
        <v>50.290772</v>
      </c>
      <c r="D90" s="185">
        <v>43.837021</v>
      </c>
      <c r="E90" s="144">
        <v>92.274886</v>
      </c>
      <c r="F90" s="145">
        <v>49.983051</v>
      </c>
      <c r="G90" s="50">
        <v>183.4827391394986</v>
      </c>
      <c r="H90" s="51">
        <v>114.02018170897152</v>
      </c>
      <c r="I90" s="35"/>
      <c r="J90" s="35"/>
      <c r="K90" s="42"/>
      <c r="L90" s="43"/>
      <c r="M90" s="43"/>
      <c r="N90" s="43"/>
    </row>
    <row r="91" spans="1:14" s="26" customFormat="1" ht="12.75" customHeight="1">
      <c r="A91" s="59" t="s">
        <v>166</v>
      </c>
      <c r="B91" s="60" t="s">
        <v>167</v>
      </c>
      <c r="C91" s="149">
        <v>28.939737</v>
      </c>
      <c r="D91" s="186">
        <v>16.541164</v>
      </c>
      <c r="E91" s="149">
        <v>44.044996</v>
      </c>
      <c r="F91" s="150">
        <v>19.931169</v>
      </c>
      <c r="G91" s="61">
        <v>152.19556418221768</v>
      </c>
      <c r="H91" s="62">
        <v>120.49435577810608</v>
      </c>
      <c r="I91" s="35"/>
      <c r="J91" s="35"/>
      <c r="K91" s="42"/>
      <c r="L91" s="43"/>
      <c r="M91" s="43"/>
      <c r="N91" s="43"/>
    </row>
    <row r="92" spans="1:14" s="26" customFormat="1" ht="12.75" customHeight="1">
      <c r="A92" s="63" t="s">
        <v>168</v>
      </c>
      <c r="B92" s="64" t="s">
        <v>169</v>
      </c>
      <c r="C92" s="151">
        <v>8.896188</v>
      </c>
      <c r="D92" s="187">
        <v>5.968144</v>
      </c>
      <c r="E92" s="151">
        <v>16.695343</v>
      </c>
      <c r="F92" s="146">
        <v>8.403144</v>
      </c>
      <c r="G92" s="65">
        <v>187.66850475731854</v>
      </c>
      <c r="H92" s="66">
        <v>140.79995388851208</v>
      </c>
      <c r="I92" s="35"/>
      <c r="J92" s="35"/>
      <c r="K92" s="42"/>
      <c r="L92" s="43"/>
      <c r="M92" s="43"/>
      <c r="N92" s="43"/>
    </row>
    <row r="93" spans="1:14" s="26" customFormat="1" ht="12.75" customHeight="1">
      <c r="A93" s="48" t="s">
        <v>170</v>
      </c>
      <c r="B93" s="58" t="s">
        <v>171</v>
      </c>
      <c r="C93" s="144">
        <v>151.901318</v>
      </c>
      <c r="D93" s="185">
        <v>74.149574</v>
      </c>
      <c r="E93" s="144">
        <v>184.833164</v>
      </c>
      <c r="F93" s="145">
        <v>71.670725</v>
      </c>
      <c r="G93" s="50">
        <v>121.67976317361513</v>
      </c>
      <c r="H93" s="51">
        <v>96.6569612389142</v>
      </c>
      <c r="I93" s="35"/>
      <c r="J93" s="35"/>
      <c r="K93" s="42"/>
      <c r="L93" s="43"/>
      <c r="M93" s="43"/>
      <c r="N93" s="43"/>
    </row>
    <row r="94" spans="1:14" s="26" customFormat="1" ht="12.75" customHeight="1">
      <c r="A94" s="48" t="s">
        <v>172</v>
      </c>
      <c r="B94" s="58" t="s">
        <v>173</v>
      </c>
      <c r="C94" s="144">
        <v>364.788707</v>
      </c>
      <c r="D94" s="185">
        <v>377.872776</v>
      </c>
      <c r="E94" s="144">
        <v>424.663982</v>
      </c>
      <c r="F94" s="145">
        <v>403.31684</v>
      </c>
      <c r="G94" s="50">
        <v>116.41368656733115</v>
      </c>
      <c r="H94" s="51">
        <v>106.73350016620408</v>
      </c>
      <c r="I94" s="35"/>
      <c r="J94" s="35"/>
      <c r="K94" s="42"/>
      <c r="L94" s="43"/>
      <c r="M94" s="43"/>
      <c r="N94" s="43"/>
    </row>
    <row r="95" spans="1:14" s="26" customFormat="1" ht="12.75" customHeight="1">
      <c r="A95" s="48" t="s">
        <v>174</v>
      </c>
      <c r="B95" s="58" t="s">
        <v>175</v>
      </c>
      <c r="C95" s="144">
        <v>4111.403966</v>
      </c>
      <c r="D95" s="185">
        <v>3784.373782</v>
      </c>
      <c r="E95" s="144">
        <v>4888.316568</v>
      </c>
      <c r="F95" s="145">
        <v>4775.219544</v>
      </c>
      <c r="G95" s="50">
        <v>118.89652800904071</v>
      </c>
      <c r="H95" s="51">
        <v>126.18255539959766</v>
      </c>
      <c r="I95" s="35"/>
      <c r="J95" s="35"/>
      <c r="K95" s="42"/>
      <c r="L95" s="43"/>
      <c r="M95" s="43"/>
      <c r="N95" s="43"/>
    </row>
    <row r="96" spans="1:14" s="26" customFormat="1" ht="12.75" customHeight="1">
      <c r="A96" s="48" t="s">
        <v>176</v>
      </c>
      <c r="B96" s="58" t="s">
        <v>177</v>
      </c>
      <c r="C96" s="144">
        <v>7926.131019</v>
      </c>
      <c r="D96" s="185">
        <v>10260.033446</v>
      </c>
      <c r="E96" s="144">
        <v>10060.446462</v>
      </c>
      <c r="F96" s="145">
        <v>11740.819008</v>
      </c>
      <c r="G96" s="50">
        <v>126.92758216945643</v>
      </c>
      <c r="H96" s="51">
        <v>114.43256076886672</v>
      </c>
      <c r="I96" s="35"/>
      <c r="J96" s="35"/>
      <c r="K96" s="42"/>
      <c r="L96" s="43"/>
      <c r="M96" s="43"/>
      <c r="N96" s="43"/>
    </row>
    <row r="97" spans="1:14" s="26" customFormat="1" ht="12.75" customHeight="1">
      <c r="A97" s="48" t="s">
        <v>178</v>
      </c>
      <c r="B97" s="58" t="s">
        <v>179</v>
      </c>
      <c r="C97" s="144">
        <v>167.326579</v>
      </c>
      <c r="D97" s="185">
        <v>296.957118</v>
      </c>
      <c r="E97" s="144">
        <v>154.141851</v>
      </c>
      <c r="F97" s="145">
        <v>345.110665</v>
      </c>
      <c r="G97" s="50">
        <v>92.12036242012692</v>
      </c>
      <c r="H97" s="51">
        <v>116.21565676698143</v>
      </c>
      <c r="I97" s="35"/>
      <c r="J97" s="35"/>
      <c r="K97" s="42"/>
      <c r="L97" s="43"/>
      <c r="M97" s="43"/>
      <c r="N97" s="43"/>
    </row>
    <row r="98" spans="1:14" s="26" customFormat="1" ht="12.75" customHeight="1">
      <c r="A98" s="48" t="s">
        <v>180</v>
      </c>
      <c r="B98" s="58" t="s">
        <v>181</v>
      </c>
      <c r="C98" s="144">
        <v>4374.918783</v>
      </c>
      <c r="D98" s="185">
        <v>7850.593293</v>
      </c>
      <c r="E98" s="144">
        <v>5275.337022</v>
      </c>
      <c r="F98" s="145">
        <v>9854.294855</v>
      </c>
      <c r="G98" s="50">
        <v>120.58137039020775</v>
      </c>
      <c r="H98" s="51">
        <v>125.52293167175792</v>
      </c>
      <c r="I98" s="35"/>
      <c r="J98" s="35"/>
      <c r="K98" s="42"/>
      <c r="L98" s="43"/>
      <c r="M98" s="43"/>
      <c r="N98" s="43"/>
    </row>
    <row r="99" spans="1:14" s="26" customFormat="1" ht="12.75" customHeight="1">
      <c r="A99" s="48" t="s">
        <v>182</v>
      </c>
      <c r="B99" s="58" t="s">
        <v>183</v>
      </c>
      <c r="C99" s="144">
        <v>32.669345</v>
      </c>
      <c r="D99" s="185">
        <v>35.258271</v>
      </c>
      <c r="E99" s="144">
        <v>53.933833</v>
      </c>
      <c r="F99" s="145">
        <v>54.502143</v>
      </c>
      <c r="G99" s="50">
        <v>165.09003470990925</v>
      </c>
      <c r="H99" s="51">
        <v>154.57973818398526</v>
      </c>
      <c r="I99" s="35"/>
      <c r="J99" s="35"/>
      <c r="K99" s="42"/>
      <c r="L99" s="43"/>
      <c r="M99" s="43"/>
      <c r="N99" s="43"/>
    </row>
    <row r="100" spans="1:14" s="26" customFormat="1" ht="12.75" customHeight="1">
      <c r="A100" s="48" t="s">
        <v>184</v>
      </c>
      <c r="B100" s="58" t="s">
        <v>185</v>
      </c>
      <c r="C100" s="144">
        <v>3.517511</v>
      </c>
      <c r="D100" s="185">
        <v>47.585288</v>
      </c>
      <c r="E100" s="144">
        <v>3.128098</v>
      </c>
      <c r="F100" s="145">
        <v>59.633997</v>
      </c>
      <c r="G100" s="50">
        <v>88.92930256650229</v>
      </c>
      <c r="H100" s="51">
        <v>125.32023973460034</v>
      </c>
      <c r="I100" s="35"/>
      <c r="J100" s="35"/>
      <c r="K100" s="42"/>
      <c r="L100" s="43"/>
      <c r="M100" s="43"/>
      <c r="N100" s="43"/>
    </row>
    <row r="101" spans="1:14" s="26" customFormat="1" ht="12.75" customHeight="1">
      <c r="A101" s="52" t="s">
        <v>186</v>
      </c>
      <c r="B101" s="67" t="s">
        <v>187</v>
      </c>
      <c r="C101" s="147">
        <v>1196.42697</v>
      </c>
      <c r="D101" s="183">
        <v>389.679112</v>
      </c>
      <c r="E101" s="147">
        <v>1419.98934</v>
      </c>
      <c r="F101" s="148">
        <v>461.07599</v>
      </c>
      <c r="G101" s="54">
        <v>118.68583504098041</v>
      </c>
      <c r="H101" s="55">
        <v>118.32196692133708</v>
      </c>
      <c r="I101" s="35"/>
      <c r="J101" s="35"/>
      <c r="K101" s="42"/>
      <c r="L101" s="43"/>
      <c r="M101" s="43"/>
      <c r="N101" s="43"/>
    </row>
    <row r="102" spans="1:14" s="26" customFormat="1" ht="12.75" customHeight="1">
      <c r="A102" s="44" t="s">
        <v>188</v>
      </c>
      <c r="B102" s="68" t="s">
        <v>189</v>
      </c>
      <c r="C102" s="142">
        <v>19.74264</v>
      </c>
      <c r="D102" s="184">
        <v>6.803281</v>
      </c>
      <c r="E102" s="142">
        <v>25.422159</v>
      </c>
      <c r="F102" s="143">
        <v>8.868013</v>
      </c>
      <c r="G102" s="57">
        <v>128.76777877730638</v>
      </c>
      <c r="H102" s="47">
        <v>130.34906245971612</v>
      </c>
      <c r="I102" s="35"/>
      <c r="J102" s="35"/>
      <c r="K102" s="42"/>
      <c r="L102" s="43"/>
      <c r="M102" s="43"/>
      <c r="N102" s="43"/>
    </row>
    <row r="103" spans="1:14" s="26" customFormat="1" ht="12.75" customHeight="1">
      <c r="A103" s="48" t="s">
        <v>190</v>
      </c>
      <c r="B103" s="58" t="s">
        <v>191</v>
      </c>
      <c r="C103" s="144">
        <v>4.962772</v>
      </c>
      <c r="D103" s="185">
        <v>9.045088</v>
      </c>
      <c r="E103" s="144">
        <v>5.062613</v>
      </c>
      <c r="F103" s="145">
        <v>1.596125</v>
      </c>
      <c r="G103" s="50">
        <v>102.01179905101424</v>
      </c>
      <c r="H103" s="51">
        <v>17.646318089995365</v>
      </c>
      <c r="I103" s="35"/>
      <c r="J103" s="35"/>
      <c r="K103" s="42"/>
      <c r="L103" s="43"/>
      <c r="M103" s="43"/>
      <c r="N103" s="43"/>
    </row>
    <row r="104" spans="1:14" s="26" customFormat="1" ht="12.75" customHeight="1">
      <c r="A104" s="48" t="s">
        <v>192</v>
      </c>
      <c r="B104" s="58" t="s">
        <v>193</v>
      </c>
      <c r="C104" s="144">
        <v>12.186213</v>
      </c>
      <c r="D104" s="185">
        <v>15.049303</v>
      </c>
      <c r="E104" s="144">
        <v>12.889105</v>
      </c>
      <c r="F104" s="145">
        <v>15.301727</v>
      </c>
      <c r="G104" s="50">
        <v>105.76792806756292</v>
      </c>
      <c r="H104" s="51">
        <v>101.67731356063467</v>
      </c>
      <c r="I104" s="35"/>
      <c r="J104" s="35"/>
      <c r="K104" s="42"/>
      <c r="L104" s="43"/>
      <c r="M104" s="43"/>
      <c r="N104" s="43"/>
    </row>
    <row r="105" spans="1:14" s="26" customFormat="1" ht="12.75" customHeight="1">
      <c r="A105" s="48" t="s">
        <v>194</v>
      </c>
      <c r="B105" s="58" t="s">
        <v>195</v>
      </c>
      <c r="C105" s="144">
        <v>584.813017</v>
      </c>
      <c r="D105" s="185">
        <v>923.650189</v>
      </c>
      <c r="E105" s="144">
        <v>639.046912</v>
      </c>
      <c r="F105" s="145">
        <v>976.419756</v>
      </c>
      <c r="G105" s="50">
        <v>109.27371543099562</v>
      </c>
      <c r="H105" s="51">
        <v>105.71315500483269</v>
      </c>
      <c r="I105" s="35"/>
      <c r="J105" s="35"/>
      <c r="K105" s="42"/>
      <c r="L105" s="43"/>
      <c r="M105" s="43"/>
      <c r="N105" s="43"/>
    </row>
    <row r="106" spans="1:14" s="26" customFormat="1" ht="12.75" customHeight="1">
      <c r="A106" s="48" t="s">
        <v>196</v>
      </c>
      <c r="B106" s="58" t="s">
        <v>197</v>
      </c>
      <c r="C106" s="144">
        <v>243.567651</v>
      </c>
      <c r="D106" s="185">
        <v>203.805138</v>
      </c>
      <c r="E106" s="144">
        <v>225.029344</v>
      </c>
      <c r="F106" s="145">
        <v>260.658157</v>
      </c>
      <c r="G106" s="50">
        <v>92.3888468259687</v>
      </c>
      <c r="H106" s="51">
        <v>127.89577316740662</v>
      </c>
      <c r="I106" s="35"/>
      <c r="J106" s="35"/>
      <c r="K106" s="42"/>
      <c r="L106" s="43"/>
      <c r="M106" s="43"/>
      <c r="N106" s="43"/>
    </row>
    <row r="107" spans="1:14" s="26" customFormat="1" ht="12.75" customHeight="1">
      <c r="A107" s="48" t="s">
        <v>198</v>
      </c>
      <c r="B107" s="58" t="s">
        <v>199</v>
      </c>
      <c r="C107" s="144">
        <v>92.911595</v>
      </c>
      <c r="D107" s="185">
        <v>89.292876</v>
      </c>
      <c r="E107" s="144">
        <v>103.517452</v>
      </c>
      <c r="F107" s="145">
        <v>101.113311</v>
      </c>
      <c r="G107" s="50">
        <v>111.41499831102888</v>
      </c>
      <c r="H107" s="51">
        <v>113.23782537814103</v>
      </c>
      <c r="I107" s="35"/>
      <c r="J107" s="35"/>
      <c r="K107" s="42"/>
      <c r="L107" s="43"/>
      <c r="M107" s="43"/>
      <c r="N107" s="43"/>
    </row>
    <row r="108" spans="1:14" s="26" customFormat="1" ht="12.75" customHeight="1">
      <c r="A108" s="48" t="s">
        <v>200</v>
      </c>
      <c r="B108" s="58" t="s">
        <v>201</v>
      </c>
      <c r="C108" s="144">
        <v>2.010276</v>
      </c>
      <c r="D108" s="185">
        <v>0.440199</v>
      </c>
      <c r="E108" s="144">
        <v>1.798305</v>
      </c>
      <c r="F108" s="145">
        <v>0.396184</v>
      </c>
      <c r="G108" s="50">
        <v>89.45562698853291</v>
      </c>
      <c r="H108" s="51">
        <v>90.00111313292398</v>
      </c>
      <c r="I108" s="35"/>
      <c r="J108" s="35"/>
      <c r="K108" s="42"/>
      <c r="L108" s="43"/>
      <c r="M108" s="43"/>
      <c r="N108" s="43"/>
    </row>
    <row r="109" spans="1:14" s="26" customFormat="1" ht="12.75" customHeight="1">
      <c r="A109" s="52">
        <v>98</v>
      </c>
      <c r="B109" s="58" t="s">
        <v>204</v>
      </c>
      <c r="C109" s="144">
        <v>0</v>
      </c>
      <c r="D109" s="185">
        <v>0</v>
      </c>
      <c r="E109" s="144">
        <v>18.646817</v>
      </c>
      <c r="F109" s="145">
        <v>0.295604</v>
      </c>
      <c r="G109" s="50">
        <v>0</v>
      </c>
      <c r="H109" s="51">
        <v>0</v>
      </c>
      <c r="I109" s="35"/>
      <c r="J109" s="35"/>
      <c r="K109" s="42"/>
      <c r="L109" s="43"/>
      <c r="M109" s="43"/>
      <c r="N109" s="43"/>
    </row>
    <row r="110" spans="1:14" s="26" customFormat="1" ht="12.75" customHeight="1">
      <c r="A110" s="59">
        <v>99</v>
      </c>
      <c r="B110" s="60" t="s">
        <v>202</v>
      </c>
      <c r="C110" s="149">
        <v>78.754056</v>
      </c>
      <c r="D110" s="186">
        <v>36.054945</v>
      </c>
      <c r="E110" s="149">
        <v>96.703798</v>
      </c>
      <c r="F110" s="150">
        <v>40.211147</v>
      </c>
      <c r="G110" s="61">
        <v>122.79214927038171</v>
      </c>
      <c r="H110" s="62">
        <v>111.52741184322983</v>
      </c>
      <c r="I110" s="35"/>
      <c r="J110" s="35"/>
      <c r="K110" s="42"/>
      <c r="L110" s="43"/>
      <c r="M110" s="43"/>
      <c r="N110" s="43"/>
    </row>
    <row r="111" spans="1:10" ht="12.75">
      <c r="A111" s="70"/>
      <c r="B111" s="70"/>
      <c r="C111" s="70"/>
      <c r="D111" s="70"/>
      <c r="I111" s="72"/>
      <c r="J111" s="72"/>
    </row>
    <row r="112" spans="1:8" s="73" customFormat="1" ht="21" customHeight="1">
      <c r="A112" s="190" t="s">
        <v>224</v>
      </c>
      <c r="B112" s="190"/>
      <c r="C112" s="190"/>
      <c r="D112" s="190"/>
      <c r="E112" s="190"/>
      <c r="F112" s="190"/>
      <c r="G112" s="190"/>
      <c r="H112" s="190"/>
    </row>
    <row r="113" s="73" customFormat="1" ht="11.25">
      <c r="A113" s="73" t="s">
        <v>203</v>
      </c>
    </row>
  </sheetData>
  <sheetProtection/>
  <mergeCells count="3">
    <mergeCell ref="A112:H112"/>
    <mergeCell ref="C8:D8"/>
    <mergeCell ref="E8:F8"/>
  </mergeCells>
  <conditionalFormatting sqref="G13:H110">
    <cfRule type="cellIs" priority="1" dxfId="2" operator="greaterThan" stopIfTrue="1">
      <formula>180</formula>
    </cfRule>
  </conditionalFormatting>
  <printOptions/>
  <pageMargins left="0.27" right="0.21" top="0.49" bottom="0.32" header="0.28" footer="0.28"/>
  <pageSetup horizontalDpi="800" verticalDpi="8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4"/>
  <sheetViews>
    <sheetView zoomScalePageLayoutView="0" workbookViewId="0" topLeftCell="A1">
      <pane xSplit="2" ySplit="11" topLeftCell="C96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F98" sqref="F98"/>
    </sheetView>
  </sheetViews>
  <sheetFormatPr defaultColWidth="9.00390625" defaultRowHeight="12.75"/>
  <cols>
    <col min="1" max="1" width="3.125" style="74" customWidth="1"/>
    <col min="2" max="2" width="41.75390625" style="8" customWidth="1"/>
    <col min="3" max="7" width="10.125" style="72" customWidth="1"/>
    <col min="8" max="9" width="10.125" style="102" customWidth="1"/>
    <col min="10" max="10" width="8.00390625" style="84" bestFit="1" customWidth="1"/>
    <col min="11" max="12" width="6.75390625" style="71" customWidth="1"/>
    <col min="13" max="14" width="10.75390625" style="9" customWidth="1"/>
    <col min="15" max="18" width="13.75390625" style="8" customWidth="1"/>
    <col min="19" max="16384" width="9.125" style="9" customWidth="1"/>
  </cols>
  <sheetData>
    <row r="1" spans="1:14" ht="14.25">
      <c r="A1" s="1" t="s">
        <v>0</v>
      </c>
      <c r="B1" s="2"/>
      <c r="C1" s="83"/>
      <c r="D1" s="83"/>
      <c r="E1" s="84"/>
      <c r="F1" s="84"/>
      <c r="G1" s="85"/>
      <c r="H1" s="85"/>
      <c r="I1" s="85"/>
      <c r="J1" s="83"/>
      <c r="K1" s="5"/>
      <c r="L1" s="6"/>
      <c r="M1" s="7"/>
      <c r="N1" s="7"/>
    </row>
    <row r="2" spans="1:14" ht="15" customHeight="1">
      <c r="A2" s="10" t="s">
        <v>1</v>
      </c>
      <c r="B2" s="2"/>
      <c r="C2" s="83"/>
      <c r="D2" s="83"/>
      <c r="E2" s="86"/>
      <c r="F2" s="97"/>
      <c r="G2" s="87"/>
      <c r="H2" s="125"/>
      <c r="I2" s="125"/>
      <c r="J2" s="83"/>
      <c r="K2" s="13"/>
      <c r="L2" s="14"/>
      <c r="M2" s="15"/>
      <c r="N2" s="15"/>
    </row>
    <row r="3" spans="1:14" ht="18" customHeight="1">
      <c r="A3" s="10"/>
      <c r="B3" s="2"/>
      <c r="C3" s="83"/>
      <c r="D3" s="83"/>
      <c r="E3" s="86"/>
      <c r="F3" s="97"/>
      <c r="G3" s="87"/>
      <c r="H3" s="125"/>
      <c r="I3" s="125"/>
      <c r="J3" s="83"/>
      <c r="K3" s="13"/>
      <c r="L3" s="14"/>
      <c r="M3" s="15"/>
      <c r="N3" s="15"/>
    </row>
    <row r="4" spans="1:13" s="20" customFormat="1" ht="15.75" customHeight="1">
      <c r="A4" s="16"/>
      <c r="B4" s="17" t="str">
        <f>SR_HS2!B4</f>
        <v>Zahraničný obchod SR   -   za rok 2010  (v porovnaní s rokom 2009)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s="20" customFormat="1" ht="15.75" customHeight="1">
      <c r="A5" s="16"/>
      <c r="B5" s="17" t="s">
        <v>215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4" ht="18" customHeight="1">
      <c r="A6" s="21"/>
      <c r="B6" s="11"/>
      <c r="C6" s="86"/>
      <c r="D6" s="86"/>
      <c r="E6" s="86"/>
      <c r="F6" s="97"/>
      <c r="G6" s="124" t="s">
        <v>212</v>
      </c>
      <c r="H6" s="88"/>
      <c r="I6" s="88"/>
      <c r="J6" s="86"/>
      <c r="K6" s="3"/>
      <c r="L6" s="14"/>
      <c r="M6" s="15"/>
      <c r="N6" s="15"/>
    </row>
    <row r="7" spans="1:14" ht="6" customHeight="1">
      <c r="A7" s="22"/>
      <c r="B7" s="11"/>
      <c r="C7" s="86"/>
      <c r="D7" s="86"/>
      <c r="E7" s="86"/>
      <c r="F7" s="97"/>
      <c r="G7" s="89"/>
      <c r="H7" s="98"/>
      <c r="I7" s="98"/>
      <c r="J7" s="86"/>
      <c r="K7" s="3"/>
      <c r="L7" s="3"/>
      <c r="M7" s="15"/>
      <c r="N7" s="15"/>
    </row>
    <row r="8" spans="1:12" s="26" customFormat="1" ht="12.75" customHeight="1">
      <c r="A8" s="24" t="s">
        <v>3</v>
      </c>
      <c r="B8" s="75" t="s">
        <v>4</v>
      </c>
      <c r="C8" s="193">
        <f>SR_HS2!C8</f>
        <v>2009</v>
      </c>
      <c r="D8" s="196"/>
      <c r="E8" s="193">
        <f>SR_HS2!E8</f>
        <v>2010</v>
      </c>
      <c r="F8" s="194"/>
      <c r="G8" s="194"/>
      <c r="H8" s="195"/>
      <c r="I8" s="126" t="s">
        <v>214</v>
      </c>
      <c r="J8" s="121"/>
      <c r="K8" s="76" t="s">
        <v>213</v>
      </c>
      <c r="L8" s="25"/>
    </row>
    <row r="9" spans="1:12" s="26" customFormat="1" ht="12.75">
      <c r="A9" s="27" t="s">
        <v>5</v>
      </c>
      <c r="B9" s="28"/>
      <c r="C9" s="93" t="s">
        <v>6</v>
      </c>
      <c r="D9" s="94" t="s">
        <v>7</v>
      </c>
      <c r="E9" s="93" t="s">
        <v>6</v>
      </c>
      <c r="F9" s="119" t="s">
        <v>210</v>
      </c>
      <c r="G9" s="96" t="s">
        <v>7</v>
      </c>
      <c r="H9" s="119" t="s">
        <v>210</v>
      </c>
      <c r="I9" s="95" t="s">
        <v>209</v>
      </c>
      <c r="J9" s="122"/>
      <c r="K9" s="93" t="s">
        <v>6</v>
      </c>
      <c r="L9" s="94" t="s">
        <v>7</v>
      </c>
    </row>
    <row r="10" spans="1:12" s="26" customFormat="1" ht="6.75" customHeight="1">
      <c r="A10" s="29"/>
      <c r="B10" s="29"/>
      <c r="C10" s="30"/>
      <c r="D10" s="31"/>
      <c r="E10" s="30"/>
      <c r="F10" s="30"/>
      <c r="G10" s="31"/>
      <c r="H10" s="99"/>
      <c r="I10" s="99"/>
      <c r="J10" s="128"/>
      <c r="K10" s="30"/>
      <c r="L10" s="30"/>
    </row>
    <row r="11" spans="1:18" s="37" customFormat="1" ht="12.75" customHeight="1">
      <c r="A11" s="32"/>
      <c r="B11" s="33" t="s">
        <v>8</v>
      </c>
      <c r="C11" s="140">
        <f>SR_HS2!C11</f>
        <v>38775.134545999994</v>
      </c>
      <c r="D11" s="141">
        <f>SR_HS2!D11</f>
        <v>39721.19327299999</v>
      </c>
      <c r="E11" s="140">
        <f>SR_HS2!E11</f>
        <v>47493.57733999999</v>
      </c>
      <c r="F11" s="120">
        <v>1</v>
      </c>
      <c r="G11" s="132">
        <f>SR_HS2!F11</f>
        <v>48272.10944799998</v>
      </c>
      <c r="H11" s="120">
        <v>1</v>
      </c>
      <c r="I11" s="133">
        <f>G11-E11</f>
        <v>778.5321079999921</v>
      </c>
      <c r="J11" s="135">
        <f>SUM(J14:J23)</f>
        <v>6703.303695999999</v>
      </c>
      <c r="K11" s="34">
        <f>SR_HS2!G11</f>
        <v>122.48462293188712</v>
      </c>
      <c r="L11" s="34">
        <f>SR_HS2!H11</f>
        <v>121.52733961497671</v>
      </c>
      <c r="M11" s="35"/>
      <c r="N11" s="35"/>
      <c r="O11" s="36"/>
      <c r="P11" s="36"/>
      <c r="Q11" s="36"/>
      <c r="R11" s="36"/>
    </row>
    <row r="12" spans="1:18" s="37" customFormat="1" ht="6.75" customHeight="1">
      <c r="A12" s="77"/>
      <c r="B12" s="36"/>
      <c r="C12" s="130"/>
      <c r="D12" s="131"/>
      <c r="E12" s="130"/>
      <c r="F12" s="90"/>
      <c r="G12" s="131"/>
      <c r="H12" s="100"/>
      <c r="I12" s="134"/>
      <c r="J12" s="136"/>
      <c r="K12" s="78"/>
      <c r="L12" s="78"/>
      <c r="M12" s="35"/>
      <c r="N12" s="35"/>
      <c r="O12" s="36"/>
      <c r="P12" s="36"/>
      <c r="Q12" s="36"/>
      <c r="R12" s="36"/>
    </row>
    <row r="13" spans="1:18" s="26" customFormat="1" ht="13.5" customHeight="1">
      <c r="A13" s="79" t="s">
        <v>205</v>
      </c>
      <c r="B13" s="80" t="s">
        <v>206</v>
      </c>
      <c r="C13" s="172" t="s">
        <v>216</v>
      </c>
      <c r="D13" s="173" t="s">
        <v>217</v>
      </c>
      <c r="E13" s="174" t="s">
        <v>218</v>
      </c>
      <c r="F13" s="175" t="s">
        <v>219</v>
      </c>
      <c r="G13" s="176" t="s">
        <v>220</v>
      </c>
      <c r="H13" s="175" t="s">
        <v>221</v>
      </c>
      <c r="I13" s="177" t="s">
        <v>222</v>
      </c>
      <c r="J13" s="178" t="s">
        <v>211</v>
      </c>
      <c r="K13" s="179" t="s">
        <v>207</v>
      </c>
      <c r="L13" s="179" t="s">
        <v>208</v>
      </c>
      <c r="M13" s="35"/>
      <c r="N13" s="35"/>
      <c r="O13" s="42"/>
      <c r="P13" s="43"/>
      <c r="Q13" s="43"/>
      <c r="R13" s="43"/>
    </row>
    <row r="14" spans="1:18" s="26" customFormat="1" ht="12.75" customHeight="1">
      <c r="A14" s="44" t="str">
        <f>SR_HS2!A96</f>
        <v>85</v>
      </c>
      <c r="B14" s="68" t="str">
        <f>SR_HS2!B96</f>
        <v>  Elektrické stroje, prístroje a zariadenia a ich časti a súčasti</v>
      </c>
      <c r="C14" s="142">
        <f>SR_HS2!C96</f>
        <v>7926.131019</v>
      </c>
      <c r="D14" s="152">
        <f>SR_HS2!D96</f>
        <v>10260.033446</v>
      </c>
      <c r="E14" s="153">
        <f>SR_HS2!E96</f>
        <v>10060.446462</v>
      </c>
      <c r="F14" s="105">
        <f aca="true" t="shared" si="0" ref="F14:F45">E14/$E$11*100</f>
        <v>21.182751490751365</v>
      </c>
      <c r="G14" s="143">
        <f>SR_HS2!F96</f>
        <v>11740.819008</v>
      </c>
      <c r="H14" s="110">
        <f aca="true" t="shared" si="1" ref="H14:H45">G14/$G$11*100</f>
        <v>24.322158576159858</v>
      </c>
      <c r="I14" s="167">
        <f aca="true" t="shared" si="2" ref="I14:I45">G14-E14</f>
        <v>1680.3725460000005</v>
      </c>
      <c r="J14" s="137">
        <f aca="true" t="shared" si="3" ref="J14:J45">E14-C14</f>
        <v>2134.3154429999995</v>
      </c>
      <c r="K14" s="113">
        <f>SR_HS2!G96</f>
        <v>126.92758216945643</v>
      </c>
      <c r="L14" s="47">
        <f>SR_HS2!H96</f>
        <v>114.43256076886672</v>
      </c>
      <c r="M14" s="35"/>
      <c r="N14" s="35"/>
      <c r="O14" s="42"/>
      <c r="P14" s="43"/>
      <c r="Q14" s="43"/>
      <c r="R14" s="43"/>
    </row>
    <row r="15" spans="1:18" s="26" customFormat="1" ht="12.75" customHeight="1">
      <c r="A15" s="48" t="str">
        <f>SR_HS2!A98</f>
        <v>87</v>
      </c>
      <c r="B15" s="58" t="str">
        <f>SR_HS2!B98</f>
        <v>  Vozidlá, iné ako koľajové, ich časti a príslušenstvo</v>
      </c>
      <c r="C15" s="144">
        <f>SR_HS2!C98</f>
        <v>4374.918783</v>
      </c>
      <c r="D15" s="154">
        <f>SR_HS2!D98</f>
        <v>7850.593293</v>
      </c>
      <c r="E15" s="155">
        <f>SR_HS2!E98</f>
        <v>5275.337022</v>
      </c>
      <c r="F15" s="180">
        <f t="shared" si="0"/>
        <v>11.107474562791065</v>
      </c>
      <c r="G15" s="145">
        <f>SR_HS2!F98</f>
        <v>9854.294855</v>
      </c>
      <c r="H15" s="181">
        <f t="shared" si="1"/>
        <v>20.414054756847353</v>
      </c>
      <c r="I15" s="168">
        <f t="shared" si="2"/>
        <v>4578.957833</v>
      </c>
      <c r="J15" s="138">
        <f t="shared" si="3"/>
        <v>900.4182389999996</v>
      </c>
      <c r="K15" s="114">
        <f>SR_HS2!G98</f>
        <v>120.58137039020775</v>
      </c>
      <c r="L15" s="51">
        <f>SR_HS2!H98</f>
        <v>125.52293167175792</v>
      </c>
      <c r="M15" s="35"/>
      <c r="N15" s="35"/>
      <c r="O15" s="42"/>
      <c r="P15" s="43"/>
      <c r="Q15" s="43"/>
      <c r="R15" s="43"/>
    </row>
    <row r="16" spans="1:18" s="26" customFormat="1" ht="12.75" customHeight="1">
      <c r="A16" s="48" t="str">
        <f>SR_HS2!A95</f>
        <v>84</v>
      </c>
      <c r="B16" s="58" t="str">
        <f>SR_HS2!B95</f>
        <v>  Jadrové reaktory, kotly, stroje, prístroje, zariadenia; ich časti, súčasti</v>
      </c>
      <c r="C16" s="144">
        <f>SR_HS2!C95</f>
        <v>4111.403966</v>
      </c>
      <c r="D16" s="154">
        <f>SR_HS2!D95</f>
        <v>3784.373782</v>
      </c>
      <c r="E16" s="155">
        <f>SR_HS2!E95</f>
        <v>4888.316568</v>
      </c>
      <c r="F16" s="103">
        <f t="shared" si="0"/>
        <v>10.29258447517064</v>
      </c>
      <c r="G16" s="145">
        <f>SR_HS2!F95</f>
        <v>4775.219544</v>
      </c>
      <c r="H16" s="108">
        <f t="shared" si="1"/>
        <v>9.892295154708322</v>
      </c>
      <c r="I16" s="168">
        <f t="shared" si="2"/>
        <v>-113.0970240000006</v>
      </c>
      <c r="J16" s="138">
        <f t="shared" si="3"/>
        <v>776.9126020000003</v>
      </c>
      <c r="K16" s="114">
        <f>SR_HS2!G95</f>
        <v>118.89652800904071</v>
      </c>
      <c r="L16" s="51">
        <f>SR_HS2!H95</f>
        <v>126.18255539959766</v>
      </c>
      <c r="M16" s="35"/>
      <c r="N16" s="35"/>
      <c r="O16" s="42"/>
      <c r="P16" s="43"/>
      <c r="Q16" s="43"/>
      <c r="R16" s="43"/>
    </row>
    <row r="17" spans="1:18" s="26" customFormat="1" ht="12.75" customHeight="1">
      <c r="A17" s="48" t="str">
        <f>SR_HS2!A84</f>
        <v>72</v>
      </c>
      <c r="B17" s="58" t="str">
        <f>SR_HS2!B84</f>
        <v>  Železo a oceľ</v>
      </c>
      <c r="C17" s="144">
        <f>SR_HS2!C84</f>
        <v>1128.767601</v>
      </c>
      <c r="D17" s="154">
        <f>SR_HS2!D84</f>
        <v>2124.437318</v>
      </c>
      <c r="E17" s="155">
        <f>SR_HS2!E84</f>
        <v>1649.206594</v>
      </c>
      <c r="F17" s="103">
        <f t="shared" si="0"/>
        <v>3.472483410111554</v>
      </c>
      <c r="G17" s="145">
        <f>SR_HS2!F84</f>
        <v>3143.975942</v>
      </c>
      <c r="H17" s="108">
        <f t="shared" si="1"/>
        <v>6.513027870445098</v>
      </c>
      <c r="I17" s="168">
        <f t="shared" si="2"/>
        <v>1494.769348</v>
      </c>
      <c r="J17" s="138">
        <f t="shared" si="3"/>
        <v>520.438993</v>
      </c>
      <c r="K17" s="114">
        <f>SR_HS2!G84</f>
        <v>146.10683302204384</v>
      </c>
      <c r="L17" s="51">
        <f>SR_HS2!H84</f>
        <v>147.9909957974105</v>
      </c>
      <c r="M17" s="35"/>
      <c r="N17" s="35"/>
      <c r="O17" s="42"/>
      <c r="P17" s="43"/>
      <c r="Q17" s="43"/>
      <c r="R17" s="43"/>
    </row>
    <row r="18" spans="1:18" s="26" customFormat="1" ht="12.75" customHeight="1">
      <c r="A18" s="48" t="str">
        <f>SR_HS2!A39</f>
        <v>27</v>
      </c>
      <c r="B18" s="58" t="str">
        <f>SR_HS2!B39</f>
        <v>  Nerastné palivá, minerálne oleje; bitúmenové látky; minerálne  vosky</v>
      </c>
      <c r="C18" s="144">
        <f>SR_HS2!C39</f>
        <v>4586.420154</v>
      </c>
      <c r="D18" s="154">
        <f>SR_HS2!D39</f>
        <v>1823.58368</v>
      </c>
      <c r="E18" s="155">
        <f>SR_HS2!E39</f>
        <v>6123.93494</v>
      </c>
      <c r="F18" s="103">
        <f t="shared" si="0"/>
        <v>12.894238090678222</v>
      </c>
      <c r="G18" s="145">
        <f>SR_HS2!F39</f>
        <v>2332.745847</v>
      </c>
      <c r="H18" s="108">
        <f t="shared" si="1"/>
        <v>4.83249204079821</v>
      </c>
      <c r="I18" s="168">
        <f t="shared" si="2"/>
        <v>-3791.189093</v>
      </c>
      <c r="J18" s="138">
        <f t="shared" si="3"/>
        <v>1537.5147859999997</v>
      </c>
      <c r="K18" s="114">
        <f>SR_HS2!G39</f>
        <v>133.52319967151442</v>
      </c>
      <c r="L18" s="51">
        <f>SR_HS2!H39</f>
        <v>127.92096532691059</v>
      </c>
      <c r="M18" s="35"/>
      <c r="N18" s="35"/>
      <c r="O18" s="42"/>
      <c r="P18" s="43"/>
      <c r="Q18" s="43"/>
      <c r="R18" s="43"/>
    </row>
    <row r="19" spans="1:18" s="26" customFormat="1" ht="12.75" customHeight="1">
      <c r="A19" s="48" t="str">
        <f>SR_HS2!A51</f>
        <v>39</v>
      </c>
      <c r="B19" s="58" t="str">
        <f>SR_HS2!B51</f>
        <v>  Plasty a výrobky z nich</v>
      </c>
      <c r="C19" s="144">
        <f>SR_HS2!C51</f>
        <v>1635.282171</v>
      </c>
      <c r="D19" s="154">
        <f>SR_HS2!D51</f>
        <v>1186.285636</v>
      </c>
      <c r="E19" s="155">
        <f>SR_HS2!E51</f>
        <v>1924.374177</v>
      </c>
      <c r="F19" s="103">
        <f t="shared" si="0"/>
        <v>4.051861924873904</v>
      </c>
      <c r="G19" s="145">
        <f>SR_HS2!F51</f>
        <v>1523.921442</v>
      </c>
      <c r="H19" s="108">
        <f t="shared" si="1"/>
        <v>3.1569398135410043</v>
      </c>
      <c r="I19" s="168">
        <f t="shared" si="2"/>
        <v>-400.45273499999985</v>
      </c>
      <c r="J19" s="138">
        <f t="shared" si="3"/>
        <v>289.09200599999986</v>
      </c>
      <c r="K19" s="114">
        <f>SR_HS2!G51</f>
        <v>117.67841728643171</v>
      </c>
      <c r="L19" s="51">
        <f>SR_HS2!H51</f>
        <v>128.46159438787979</v>
      </c>
      <c r="M19" s="35"/>
      <c r="N19" s="35"/>
      <c r="O19" s="42"/>
      <c r="P19" s="43"/>
      <c r="Q19" s="43"/>
      <c r="R19" s="43"/>
    </row>
    <row r="20" spans="1:18" s="26" customFormat="1" ht="12.75" customHeight="1">
      <c r="A20" s="48" t="str">
        <f>SR_HS2!A85</f>
        <v>73</v>
      </c>
      <c r="B20" s="58" t="str">
        <f>SR_HS2!B85</f>
        <v>  Predmety zo železa alebo z ocele</v>
      </c>
      <c r="C20" s="144">
        <f>SR_HS2!C85</f>
        <v>1045.853252</v>
      </c>
      <c r="D20" s="154">
        <f>SR_HS2!D85</f>
        <v>1087.629985</v>
      </c>
      <c r="E20" s="155">
        <f>SR_HS2!E85</f>
        <v>1288.712433</v>
      </c>
      <c r="F20" s="103">
        <f t="shared" si="0"/>
        <v>2.7134457018772977</v>
      </c>
      <c r="G20" s="145">
        <f>SR_HS2!F85</f>
        <v>1297.307762</v>
      </c>
      <c r="H20" s="108">
        <f t="shared" si="1"/>
        <v>2.687489270377742</v>
      </c>
      <c r="I20" s="168">
        <f t="shared" si="2"/>
        <v>8.595328999999992</v>
      </c>
      <c r="J20" s="138">
        <f t="shared" si="3"/>
        <v>242.8591809999998</v>
      </c>
      <c r="K20" s="114">
        <f>SR_HS2!G85</f>
        <v>123.22115273204695</v>
      </c>
      <c r="L20" s="51">
        <f>SR_HS2!H85</f>
        <v>119.27841084668145</v>
      </c>
      <c r="M20" s="35"/>
      <c r="N20" s="35"/>
      <c r="O20" s="42"/>
      <c r="P20" s="43"/>
      <c r="Q20" s="43"/>
      <c r="R20" s="43"/>
    </row>
    <row r="21" spans="1:18" s="26" customFormat="1" ht="12.75" customHeight="1">
      <c r="A21" s="48" t="str">
        <f>SR_HS2!A52</f>
        <v>40</v>
      </c>
      <c r="B21" s="58" t="str">
        <f>SR_HS2!B52</f>
        <v>  Kaučuk a výrobky z neho</v>
      </c>
      <c r="C21" s="144">
        <f>SR_HS2!C52</f>
        <v>574.194436</v>
      </c>
      <c r="D21" s="154">
        <f>SR_HS2!D52</f>
        <v>704.994767</v>
      </c>
      <c r="E21" s="155">
        <f>SR_HS2!E52</f>
        <v>798.032708</v>
      </c>
      <c r="F21" s="103">
        <f t="shared" si="0"/>
        <v>1.6802960583217255</v>
      </c>
      <c r="G21" s="145">
        <f>SR_HS2!F52</f>
        <v>1058.588816</v>
      </c>
      <c r="H21" s="108">
        <f t="shared" si="1"/>
        <v>2.1929615840392067</v>
      </c>
      <c r="I21" s="168">
        <f t="shared" si="2"/>
        <v>260.556108</v>
      </c>
      <c r="J21" s="138">
        <f t="shared" si="3"/>
        <v>223.83827199999996</v>
      </c>
      <c r="K21" s="114">
        <f>SR_HS2!G52</f>
        <v>138.98300958109598</v>
      </c>
      <c r="L21" s="51">
        <f>SR_HS2!H52</f>
        <v>150.1555565447197</v>
      </c>
      <c r="M21" s="35"/>
      <c r="N21" s="35"/>
      <c r="O21" s="42"/>
      <c r="P21" s="43"/>
      <c r="Q21" s="43"/>
      <c r="R21" s="43"/>
    </row>
    <row r="22" spans="1:18" s="26" customFormat="1" ht="12.75" customHeight="1">
      <c r="A22" s="48" t="str">
        <f>SR_HS2!A105</f>
        <v>94</v>
      </c>
      <c r="B22" s="58" t="str">
        <f>SR_HS2!B105</f>
        <v>  Nábytok; posteľoviny; svietidlá; svetelné reklamy; montované stavby</v>
      </c>
      <c r="C22" s="144">
        <f>SR_HS2!C105</f>
        <v>584.813017</v>
      </c>
      <c r="D22" s="154">
        <f>SR_HS2!D105</f>
        <v>923.650189</v>
      </c>
      <c r="E22" s="155">
        <f>SR_HS2!E105</f>
        <v>639.046912</v>
      </c>
      <c r="F22" s="103">
        <f t="shared" si="0"/>
        <v>1.34554385622534</v>
      </c>
      <c r="G22" s="146">
        <f>SR_HS2!F105</f>
        <v>976.419756</v>
      </c>
      <c r="H22" s="108">
        <f t="shared" si="1"/>
        <v>2.0227410137355313</v>
      </c>
      <c r="I22" s="169">
        <f t="shared" si="2"/>
        <v>337.372844</v>
      </c>
      <c r="J22" s="138">
        <f t="shared" si="3"/>
        <v>54.233895000000075</v>
      </c>
      <c r="K22" s="114">
        <f>SR_HS2!G105</f>
        <v>109.27371543099562</v>
      </c>
      <c r="L22" s="51">
        <f>SR_HS2!H105</f>
        <v>105.71315500483269</v>
      </c>
      <c r="M22" s="35"/>
      <c r="N22" s="35"/>
      <c r="O22" s="42"/>
      <c r="P22" s="43"/>
      <c r="Q22" s="43"/>
      <c r="R22" s="43"/>
    </row>
    <row r="23" spans="1:18" s="26" customFormat="1" ht="12.75" customHeight="1">
      <c r="A23" s="52" t="str">
        <f>SR_HS2!A60</f>
        <v>48</v>
      </c>
      <c r="B23" s="67" t="str">
        <f>SR_HS2!B60</f>
        <v>  Papier, lepenka; výrobky z nich alebo z papierenských vláknin</v>
      </c>
      <c r="C23" s="147">
        <f>SR_HS2!C60</f>
        <v>575.137504</v>
      </c>
      <c r="D23" s="156">
        <f>SR_HS2!D60</f>
        <v>895.309553</v>
      </c>
      <c r="E23" s="157">
        <f>SR_HS2!E60</f>
        <v>598.817783</v>
      </c>
      <c r="F23" s="104">
        <f t="shared" si="0"/>
        <v>1.2608394998615198</v>
      </c>
      <c r="G23" s="148">
        <f>SR_HS2!F60</f>
        <v>866.491463</v>
      </c>
      <c r="H23" s="109">
        <f t="shared" si="1"/>
        <v>1.7950147049890328</v>
      </c>
      <c r="I23" s="170">
        <f t="shared" si="2"/>
        <v>267.67368</v>
      </c>
      <c r="J23" s="139">
        <f t="shared" si="3"/>
        <v>23.680278999999928</v>
      </c>
      <c r="K23" s="115">
        <f>SR_HS2!G60</f>
        <v>104.11732478499609</v>
      </c>
      <c r="L23" s="55">
        <f>SR_HS2!H60</f>
        <v>96.78121495482355</v>
      </c>
      <c r="M23" s="35"/>
      <c r="N23" s="35"/>
      <c r="O23" s="42"/>
      <c r="P23" s="43"/>
      <c r="Q23" s="43"/>
      <c r="R23" s="43"/>
    </row>
    <row r="24" spans="1:18" s="26" customFormat="1" ht="12.75" customHeight="1">
      <c r="A24" s="44" t="str">
        <f>SR_HS2!A56</f>
        <v>44</v>
      </c>
      <c r="B24" s="68" t="str">
        <f>SR_HS2!B56</f>
        <v>  Drevo a výrobky z dreva; drevené uhlie</v>
      </c>
      <c r="C24" s="142">
        <f>SR_HS2!C56</f>
        <v>355.333052</v>
      </c>
      <c r="D24" s="152">
        <f>SR_HS2!D56</f>
        <v>750.925313</v>
      </c>
      <c r="E24" s="153">
        <f>SR_HS2!E56</f>
        <v>385.784754</v>
      </c>
      <c r="F24" s="105">
        <f t="shared" si="0"/>
        <v>0.8122882621332564</v>
      </c>
      <c r="G24" s="143">
        <f>SR_HS2!F56</f>
        <v>675.428541</v>
      </c>
      <c r="H24" s="110">
        <f t="shared" si="1"/>
        <v>1.3992107424424653</v>
      </c>
      <c r="I24" s="167">
        <f t="shared" si="2"/>
        <v>289.643787</v>
      </c>
      <c r="J24" s="137">
        <f t="shared" si="3"/>
        <v>30.45170200000001</v>
      </c>
      <c r="K24" s="116">
        <f>SR_HS2!G56</f>
        <v>108.56990415853576</v>
      </c>
      <c r="L24" s="47">
        <f>SR_HS2!H56</f>
        <v>89.94616765569067</v>
      </c>
      <c r="M24" s="35"/>
      <c r="N24" s="35"/>
      <c r="O24" s="42"/>
      <c r="P24" s="43"/>
      <c r="Q24" s="43"/>
      <c r="R24" s="43"/>
    </row>
    <row r="25" spans="1:18" s="26" customFormat="1" ht="12.75" customHeight="1">
      <c r="A25" s="48" t="str">
        <f>SR_HS2!A76</f>
        <v>64</v>
      </c>
      <c r="B25" s="58" t="str">
        <f>SR_HS2!B76</f>
        <v>  Obuv, gamaše a podobné predmety; časti týchto predmetov</v>
      </c>
      <c r="C25" s="144">
        <f>SR_HS2!C76</f>
        <v>357.977832</v>
      </c>
      <c r="D25" s="154">
        <f>SR_HS2!D76</f>
        <v>577.286291</v>
      </c>
      <c r="E25" s="155">
        <f>SR_HS2!E76</f>
        <v>430.482292</v>
      </c>
      <c r="F25" s="103">
        <f t="shared" si="0"/>
        <v>0.9064010674922136</v>
      </c>
      <c r="G25" s="145">
        <f>SR_HS2!F76</f>
        <v>700.778084</v>
      </c>
      <c r="H25" s="108">
        <f t="shared" si="1"/>
        <v>1.451724592137199</v>
      </c>
      <c r="I25" s="168">
        <f t="shared" si="2"/>
        <v>270.29579200000006</v>
      </c>
      <c r="J25" s="138">
        <f t="shared" si="3"/>
        <v>72.50446</v>
      </c>
      <c r="K25" s="114">
        <f>SR_HS2!G76</f>
        <v>120.25389661558708</v>
      </c>
      <c r="L25" s="51">
        <f>SR_HS2!H76</f>
        <v>121.39177647646582</v>
      </c>
      <c r="M25" s="35"/>
      <c r="N25" s="35"/>
      <c r="O25" s="42"/>
      <c r="P25" s="43"/>
      <c r="Q25" s="43"/>
      <c r="R25" s="43"/>
    </row>
    <row r="26" spans="1:18" s="26" customFormat="1" ht="12.75" customHeight="1">
      <c r="A26" s="48" t="str">
        <f>SR_HS2!A88</f>
        <v>76</v>
      </c>
      <c r="B26" s="58" t="str">
        <f>SR_HS2!B88</f>
        <v>  Hliník a predmety z hliníka</v>
      </c>
      <c r="C26" s="144">
        <f>SR_HS2!C88</f>
        <v>277.542473</v>
      </c>
      <c r="D26" s="154">
        <f>SR_HS2!D88</f>
        <v>488.242727</v>
      </c>
      <c r="E26" s="155">
        <f>SR_HS2!E88</f>
        <v>432.044074</v>
      </c>
      <c r="F26" s="103">
        <f t="shared" si="0"/>
        <v>0.9096894742357602</v>
      </c>
      <c r="G26" s="145">
        <f>SR_HS2!F88</f>
        <v>630.661891</v>
      </c>
      <c r="H26" s="108">
        <f t="shared" si="1"/>
        <v>1.3064726157852413</v>
      </c>
      <c r="I26" s="168">
        <f t="shared" si="2"/>
        <v>198.61781699999995</v>
      </c>
      <c r="J26" s="138">
        <f t="shared" si="3"/>
        <v>154.50160100000005</v>
      </c>
      <c r="K26" s="114">
        <f>SR_HS2!G88</f>
        <v>155.66773234019576</v>
      </c>
      <c r="L26" s="51">
        <f>SR_HS2!H88</f>
        <v>129.16974613735513</v>
      </c>
      <c r="M26" s="35"/>
      <c r="N26" s="35"/>
      <c r="O26" s="42"/>
      <c r="P26" s="43"/>
      <c r="Q26" s="43"/>
      <c r="R26" s="43"/>
    </row>
    <row r="27" spans="1:18" s="26" customFormat="1" ht="12.75" customHeight="1">
      <c r="A27" s="48" t="str">
        <f>SR_HS2!A101</f>
        <v>90</v>
      </c>
      <c r="B27" s="58" t="str">
        <f>SR_HS2!B101</f>
        <v>  Prístroje optické, fotografické, meracie, kontrolné presné, lekárske</v>
      </c>
      <c r="C27" s="144">
        <f>SR_HS2!C101</f>
        <v>1196.42697</v>
      </c>
      <c r="D27" s="154">
        <f>SR_HS2!D101</f>
        <v>389.679112</v>
      </c>
      <c r="E27" s="155">
        <f>SR_HS2!E101</f>
        <v>1419.98934</v>
      </c>
      <c r="F27" s="103">
        <f t="shared" si="0"/>
        <v>2.989855512113757</v>
      </c>
      <c r="G27" s="145">
        <f>SR_HS2!F101</f>
        <v>461.07599</v>
      </c>
      <c r="H27" s="108">
        <f t="shared" si="1"/>
        <v>0.9551602266246174</v>
      </c>
      <c r="I27" s="168">
        <f t="shared" si="2"/>
        <v>-958.91335</v>
      </c>
      <c r="J27" s="138">
        <f t="shared" si="3"/>
        <v>223.5623700000001</v>
      </c>
      <c r="K27" s="114">
        <f>SR_HS2!G101</f>
        <v>118.68583504098041</v>
      </c>
      <c r="L27" s="51">
        <f>SR_HS2!H101</f>
        <v>118.32196692133708</v>
      </c>
      <c r="M27" s="35"/>
      <c r="N27" s="35"/>
      <c r="O27" s="42"/>
      <c r="P27" s="43"/>
      <c r="Q27" s="43"/>
      <c r="R27" s="43"/>
    </row>
    <row r="28" spans="1:18" s="26" customFormat="1" ht="12.75" customHeight="1">
      <c r="A28" s="48" t="str">
        <f>SR_HS2!A73</f>
        <v>61</v>
      </c>
      <c r="B28" s="58" t="str">
        <f>SR_HS2!B73</f>
        <v>  Odevy a odevné doplnky, pletené alebo háčkované</v>
      </c>
      <c r="C28" s="144">
        <f>SR_HS2!C73</f>
        <v>374.316063</v>
      </c>
      <c r="D28" s="154">
        <f>SR_HS2!D73</f>
        <v>309.912412</v>
      </c>
      <c r="E28" s="155">
        <f>SR_HS2!E73</f>
        <v>436.643113</v>
      </c>
      <c r="F28" s="103">
        <f t="shared" si="0"/>
        <v>0.9193729709474864</v>
      </c>
      <c r="G28" s="145">
        <f>SR_HS2!F73</f>
        <v>436.632032</v>
      </c>
      <c r="H28" s="108">
        <f t="shared" si="1"/>
        <v>0.9045223773996282</v>
      </c>
      <c r="I28" s="168">
        <f t="shared" si="2"/>
        <v>-0.01108100000004697</v>
      </c>
      <c r="J28" s="138">
        <f t="shared" si="3"/>
        <v>62.32705000000004</v>
      </c>
      <c r="K28" s="114">
        <f>SR_HS2!G73</f>
        <v>116.65091513852562</v>
      </c>
      <c r="L28" s="51">
        <f>SR_HS2!H73</f>
        <v>140.88884958889608</v>
      </c>
      <c r="M28" s="35"/>
      <c r="N28" s="35"/>
      <c r="O28" s="42"/>
      <c r="P28" s="43"/>
      <c r="Q28" s="43"/>
      <c r="R28" s="43"/>
    </row>
    <row r="29" spans="1:18" s="26" customFormat="1" ht="12.75" customHeight="1">
      <c r="A29" s="48" t="str">
        <f>SR_HS2!A94</f>
        <v>83</v>
      </c>
      <c r="B29" s="58" t="str">
        <f>SR_HS2!B94</f>
        <v>  Rôzne predmety zo základných kovov</v>
      </c>
      <c r="C29" s="144">
        <f>SR_HS2!C94</f>
        <v>364.788707</v>
      </c>
      <c r="D29" s="154">
        <f>SR_HS2!D94</f>
        <v>377.872776</v>
      </c>
      <c r="E29" s="155">
        <f>SR_HS2!E94</f>
        <v>424.663982</v>
      </c>
      <c r="F29" s="103">
        <f t="shared" si="0"/>
        <v>0.8941503373390657</v>
      </c>
      <c r="G29" s="145">
        <f>SR_HS2!F94</f>
        <v>403.31684</v>
      </c>
      <c r="H29" s="108">
        <f t="shared" si="1"/>
        <v>0.8355069720631616</v>
      </c>
      <c r="I29" s="168">
        <f t="shared" si="2"/>
        <v>-21.347141999999963</v>
      </c>
      <c r="J29" s="138">
        <f t="shared" si="3"/>
        <v>59.87527499999999</v>
      </c>
      <c r="K29" s="114">
        <f>SR_HS2!G94</f>
        <v>116.41368656733115</v>
      </c>
      <c r="L29" s="51">
        <f>SR_HS2!H94</f>
        <v>106.73350016620408</v>
      </c>
      <c r="M29" s="35"/>
      <c r="N29" s="35"/>
      <c r="O29" s="42"/>
      <c r="P29" s="43"/>
      <c r="Q29" s="43"/>
      <c r="R29" s="43"/>
    </row>
    <row r="30" spans="1:18" s="26" customFormat="1" ht="12.75" customHeight="1">
      <c r="A30" s="48" t="str">
        <f>SR_HS2!A86</f>
        <v>74</v>
      </c>
      <c r="B30" s="58" t="str">
        <f>SR_HS2!B86</f>
        <v>  Meď a predmety z medi</v>
      </c>
      <c r="C30" s="144">
        <f>SR_HS2!C86</f>
        <v>252.27542</v>
      </c>
      <c r="D30" s="154">
        <f>SR_HS2!D86</f>
        <v>227.102114</v>
      </c>
      <c r="E30" s="155">
        <f>SR_HS2!E86</f>
        <v>504.91764</v>
      </c>
      <c r="F30" s="103">
        <f t="shared" si="0"/>
        <v>1.0631282549751182</v>
      </c>
      <c r="G30" s="145">
        <f>SR_HS2!F86</f>
        <v>467.418785</v>
      </c>
      <c r="H30" s="108">
        <f t="shared" si="1"/>
        <v>0.9682998947943557</v>
      </c>
      <c r="I30" s="168">
        <f t="shared" si="2"/>
        <v>-37.49885499999999</v>
      </c>
      <c r="J30" s="138">
        <f t="shared" si="3"/>
        <v>252.64222</v>
      </c>
      <c r="K30" s="114">
        <f>SR_HS2!G86</f>
        <v>200.14539664625275</v>
      </c>
      <c r="L30" s="51">
        <f>SR_HS2!H86</f>
        <v>205.81877322374905</v>
      </c>
      <c r="M30" s="35"/>
      <c r="N30" s="35"/>
      <c r="O30" s="42"/>
      <c r="P30" s="43"/>
      <c r="Q30" s="43"/>
      <c r="R30" s="43"/>
    </row>
    <row r="31" spans="1:18" s="26" customFormat="1" ht="12.75" customHeight="1">
      <c r="A31" s="48" t="str">
        <f>SR_HS2!A82</f>
        <v>70</v>
      </c>
      <c r="B31" s="58" t="str">
        <f>SR_HS2!B82</f>
        <v>  Sklo a sklenený tovar</v>
      </c>
      <c r="C31" s="144">
        <f>SR_HS2!C82</f>
        <v>272.921199</v>
      </c>
      <c r="D31" s="154">
        <f>SR_HS2!D82</f>
        <v>307.435847</v>
      </c>
      <c r="E31" s="155">
        <f>SR_HS2!E82</f>
        <v>316.517948</v>
      </c>
      <c r="F31" s="103">
        <f t="shared" si="0"/>
        <v>0.6664436871834091</v>
      </c>
      <c r="G31" s="145">
        <f>SR_HS2!F82</f>
        <v>376.655759</v>
      </c>
      <c r="H31" s="108">
        <f t="shared" si="1"/>
        <v>0.7802761538849752</v>
      </c>
      <c r="I31" s="168">
        <f t="shared" si="2"/>
        <v>60.137811</v>
      </c>
      <c r="J31" s="138">
        <f t="shared" si="3"/>
        <v>43.59674899999999</v>
      </c>
      <c r="K31" s="114">
        <f>SR_HS2!G82</f>
        <v>115.97411603046636</v>
      </c>
      <c r="L31" s="51">
        <f>SR_HS2!H82</f>
        <v>122.51523778878004</v>
      </c>
      <c r="M31" s="35"/>
      <c r="N31" s="35"/>
      <c r="O31" s="42"/>
      <c r="P31" s="43"/>
      <c r="Q31" s="43"/>
      <c r="R31" s="43"/>
    </row>
    <row r="32" spans="1:18" s="26" customFormat="1" ht="12.75" customHeight="1">
      <c r="A32" s="48" t="str">
        <f>SR_HS2!A74</f>
        <v>62</v>
      </c>
      <c r="B32" s="58" t="str">
        <f>SR_HS2!B74</f>
        <v>  Odevy a odevné doplnky iné ako pletené alebo háčkované</v>
      </c>
      <c r="C32" s="144">
        <f>SR_HS2!C74</f>
        <v>325.075038</v>
      </c>
      <c r="D32" s="154">
        <f>SR_HS2!D74</f>
        <v>299.204918</v>
      </c>
      <c r="E32" s="155">
        <f>SR_HS2!E74</f>
        <v>331.193667</v>
      </c>
      <c r="F32" s="103">
        <f t="shared" si="0"/>
        <v>0.6973441158770377</v>
      </c>
      <c r="G32" s="145">
        <f>SR_HS2!F74</f>
        <v>369.819877</v>
      </c>
      <c r="H32" s="108">
        <f t="shared" si="1"/>
        <v>0.7661150118131465</v>
      </c>
      <c r="I32" s="168">
        <f t="shared" si="2"/>
        <v>38.626210000000015</v>
      </c>
      <c r="J32" s="138">
        <f t="shared" si="3"/>
        <v>6.1186289999999985</v>
      </c>
      <c r="K32" s="114">
        <f>SR_HS2!G74</f>
        <v>101.88222049827154</v>
      </c>
      <c r="L32" s="51">
        <f>SR_HS2!H74</f>
        <v>123.60086841888074</v>
      </c>
      <c r="M32" s="35"/>
      <c r="N32" s="35"/>
      <c r="O32" s="42"/>
      <c r="P32" s="43"/>
      <c r="Q32" s="43"/>
      <c r="R32" s="43"/>
    </row>
    <row r="33" spans="1:18" s="26" customFormat="1" ht="12.75" customHeight="1">
      <c r="A33" s="59" t="str">
        <f>SR_HS2!A97</f>
        <v>86</v>
      </c>
      <c r="B33" s="60" t="str">
        <f>SR_HS2!B97</f>
        <v>  Lokomotívy; vozový park a jeho časti; zvrškový upevňovací materiál </v>
      </c>
      <c r="C33" s="149">
        <f>SR_HS2!C97</f>
        <v>167.326579</v>
      </c>
      <c r="D33" s="158">
        <f>SR_HS2!D97</f>
        <v>296.957118</v>
      </c>
      <c r="E33" s="159">
        <f>SR_HS2!E97</f>
        <v>154.141851</v>
      </c>
      <c r="F33" s="106">
        <f t="shared" si="0"/>
        <v>0.324553044081139</v>
      </c>
      <c r="G33" s="150">
        <f>SR_HS2!F97</f>
        <v>345.110665</v>
      </c>
      <c r="H33" s="111">
        <f t="shared" si="1"/>
        <v>0.7149276651598632</v>
      </c>
      <c r="I33" s="171">
        <f t="shared" si="2"/>
        <v>190.96881399999998</v>
      </c>
      <c r="J33" s="139">
        <f t="shared" si="3"/>
        <v>-13.184728000000007</v>
      </c>
      <c r="K33" s="117">
        <f>SR_HS2!G97</f>
        <v>92.12036242012692</v>
      </c>
      <c r="L33" s="62">
        <f>SR_HS2!H97</f>
        <v>116.21565676698143</v>
      </c>
      <c r="M33" s="35"/>
      <c r="N33" s="35"/>
      <c r="O33" s="42"/>
      <c r="P33" s="43"/>
      <c r="Q33" s="43"/>
      <c r="R33" s="43"/>
    </row>
    <row r="34" spans="1:18" s="26" customFormat="1" ht="12.75" customHeight="1">
      <c r="A34" s="63" t="str">
        <f>SR_HS2!A42</f>
        <v>30</v>
      </c>
      <c r="B34" s="64" t="str">
        <f>SR_HS2!B42</f>
        <v>  Farmaceutické výrobky</v>
      </c>
      <c r="C34" s="151">
        <f>SR_HS2!C42</f>
        <v>1324.164112</v>
      </c>
      <c r="D34" s="160">
        <f>SR_HS2!D42</f>
        <v>263.410595</v>
      </c>
      <c r="E34" s="161">
        <f>SR_HS2!E42</f>
        <v>1299.871421</v>
      </c>
      <c r="F34" s="107">
        <f t="shared" si="0"/>
        <v>2.736941485149454</v>
      </c>
      <c r="G34" s="146">
        <f>SR_HS2!F42</f>
        <v>333.935738</v>
      </c>
      <c r="H34" s="112">
        <f t="shared" si="1"/>
        <v>0.6917778025833419</v>
      </c>
      <c r="I34" s="169">
        <f t="shared" si="2"/>
        <v>-965.935683</v>
      </c>
      <c r="J34" s="137">
        <f t="shared" si="3"/>
        <v>-24.292690999999877</v>
      </c>
      <c r="K34" s="118">
        <f>SR_HS2!G42</f>
        <v>98.16543200500212</v>
      </c>
      <c r="L34" s="66">
        <f>SR_HS2!H42</f>
        <v>126.77384446134371</v>
      </c>
      <c r="M34" s="35"/>
      <c r="N34" s="35"/>
      <c r="O34" s="42"/>
      <c r="P34" s="43"/>
      <c r="Q34" s="43"/>
      <c r="R34" s="43"/>
    </row>
    <row r="35" spans="1:18" s="26" customFormat="1" ht="12.75" customHeight="1">
      <c r="A35" s="48" t="str">
        <f>SR_HS2!A41</f>
        <v>29</v>
      </c>
      <c r="B35" s="58" t="str">
        <f>SR_HS2!B41</f>
        <v>  Výrobky organickej chémie</v>
      </c>
      <c r="C35" s="144">
        <f>SR_HS2!C41</f>
        <v>245.462182</v>
      </c>
      <c r="D35" s="154">
        <f>SR_HS2!D41</f>
        <v>258.19425</v>
      </c>
      <c r="E35" s="155">
        <f>SR_HS2!E41</f>
        <v>321.961497</v>
      </c>
      <c r="F35" s="103">
        <f t="shared" si="0"/>
        <v>0.677905340116037</v>
      </c>
      <c r="G35" s="145">
        <f>SR_HS2!F41</f>
        <v>311.621873</v>
      </c>
      <c r="H35" s="108">
        <f t="shared" si="1"/>
        <v>0.645552631868486</v>
      </c>
      <c r="I35" s="168">
        <f t="shared" si="2"/>
        <v>-10.339624000000015</v>
      </c>
      <c r="J35" s="138">
        <f t="shared" si="3"/>
        <v>76.499315</v>
      </c>
      <c r="K35" s="114">
        <f>SR_HS2!G41</f>
        <v>131.16541797872554</v>
      </c>
      <c r="L35" s="51">
        <f>SR_HS2!H41</f>
        <v>120.69280125331991</v>
      </c>
      <c r="M35" s="35"/>
      <c r="N35" s="35"/>
      <c r="O35" s="42"/>
      <c r="P35" s="43"/>
      <c r="Q35" s="43"/>
      <c r="R35" s="43"/>
    </row>
    <row r="36" spans="1:18" s="26" customFormat="1" ht="12.75" customHeight="1">
      <c r="A36" s="48" t="str">
        <f>SR_HS2!A29</f>
        <v>17</v>
      </c>
      <c r="B36" s="58" t="str">
        <f>SR_HS2!B29</f>
        <v>  Cukor a cukrovinky</v>
      </c>
      <c r="C36" s="144">
        <f>SR_HS2!C29</f>
        <v>168.665021</v>
      </c>
      <c r="D36" s="154">
        <f>SR_HS2!D29</f>
        <v>183.683897</v>
      </c>
      <c r="E36" s="155">
        <f>SR_HS2!E29</f>
        <v>186.221222</v>
      </c>
      <c r="F36" s="103">
        <f t="shared" si="0"/>
        <v>0.3920976949511886</v>
      </c>
      <c r="G36" s="145">
        <f>SR_HS2!F29</f>
        <v>277.42763</v>
      </c>
      <c r="H36" s="108">
        <f t="shared" si="1"/>
        <v>0.5747161936207751</v>
      </c>
      <c r="I36" s="168">
        <f t="shared" si="2"/>
        <v>91.20640800000001</v>
      </c>
      <c r="J36" s="138">
        <f t="shared" si="3"/>
        <v>17.556201000000016</v>
      </c>
      <c r="K36" s="114">
        <f>SR_HS2!G29</f>
        <v>110.40891638106756</v>
      </c>
      <c r="L36" s="51">
        <f>SR_HS2!H29</f>
        <v>151.03535722567995</v>
      </c>
      <c r="M36" s="35"/>
      <c r="N36" s="35"/>
      <c r="O36" s="42"/>
      <c r="P36" s="43"/>
      <c r="Q36" s="43"/>
      <c r="R36" s="43"/>
    </row>
    <row r="37" spans="1:18" s="26" customFormat="1" ht="12.75" customHeight="1">
      <c r="A37" s="48" t="str">
        <f>SR_HS2!A16</f>
        <v>04</v>
      </c>
      <c r="B37" s="49" t="str">
        <f>SR_HS2!B16</f>
        <v>  Mlieko, vajcia, med, jedlé výrobky živočíšneho pôvodu</v>
      </c>
      <c r="C37" s="144">
        <f>SR_HS2!C16</f>
        <v>213.464747</v>
      </c>
      <c r="D37" s="154">
        <f>SR_HS2!D16</f>
        <v>200.047207</v>
      </c>
      <c r="E37" s="155">
        <f>SR_HS2!E16</f>
        <v>298.868059</v>
      </c>
      <c r="F37" s="103">
        <f t="shared" si="0"/>
        <v>0.6292810012192696</v>
      </c>
      <c r="G37" s="145">
        <f>SR_HS2!F16</f>
        <v>249.310664</v>
      </c>
      <c r="H37" s="108">
        <f t="shared" si="1"/>
        <v>0.5164693792148533</v>
      </c>
      <c r="I37" s="168">
        <f t="shared" si="2"/>
        <v>-49.557395000000014</v>
      </c>
      <c r="J37" s="138">
        <f t="shared" si="3"/>
        <v>85.40331200000003</v>
      </c>
      <c r="K37" s="114">
        <f>SR_HS2!G16</f>
        <v>140.00815741252114</v>
      </c>
      <c r="L37" s="51">
        <f>SR_HS2!H16</f>
        <v>124.62591592193537</v>
      </c>
      <c r="M37" s="35"/>
      <c r="N37" s="35"/>
      <c r="O37" s="42"/>
      <c r="P37" s="43"/>
      <c r="Q37" s="43"/>
      <c r="R37" s="43"/>
    </row>
    <row r="38" spans="1:18" s="26" customFormat="1" ht="12.75" customHeight="1">
      <c r="A38" s="48" t="str">
        <f>SR_HS2!A24</f>
        <v>12</v>
      </c>
      <c r="B38" s="49" t="str">
        <f>SR_HS2!B24</f>
        <v>  Olejnaté semená a plody; priemyselné a liečivé rastliny; slama</v>
      </c>
      <c r="C38" s="144">
        <f>SR_HS2!C24</f>
        <v>49.861786</v>
      </c>
      <c r="D38" s="162">
        <f>SR_HS2!D24</f>
        <v>156.790266</v>
      </c>
      <c r="E38" s="155">
        <f>SR_HS2!E24</f>
        <v>75.8904</v>
      </c>
      <c r="F38" s="103">
        <f t="shared" si="0"/>
        <v>0.15979086910364965</v>
      </c>
      <c r="G38" s="145">
        <f>SR_HS2!F24</f>
        <v>209.86541</v>
      </c>
      <c r="H38" s="108">
        <f t="shared" si="1"/>
        <v>0.43475500117945476</v>
      </c>
      <c r="I38" s="168">
        <f t="shared" si="2"/>
        <v>133.97501</v>
      </c>
      <c r="J38" s="138">
        <f t="shared" si="3"/>
        <v>26.028613999999997</v>
      </c>
      <c r="K38" s="114">
        <f>SR_HS2!G24</f>
        <v>152.20152763882143</v>
      </c>
      <c r="L38" s="51">
        <f>SR_HS2!H24</f>
        <v>133.85104531935673</v>
      </c>
      <c r="M38" s="35"/>
      <c r="N38" s="35"/>
      <c r="O38" s="42"/>
      <c r="P38" s="43"/>
      <c r="Q38" s="43"/>
      <c r="R38" s="43"/>
    </row>
    <row r="39" spans="1:18" s="26" customFormat="1" ht="12.75" customHeight="1">
      <c r="A39" s="48" t="str">
        <f>SR_HS2!A37</f>
        <v>25</v>
      </c>
      <c r="B39" s="58" t="str">
        <f>SR_HS2!B37</f>
        <v>  Soľ; síra; zeminy a kamene; sadra; vápno a cement</v>
      </c>
      <c r="C39" s="144">
        <f>SR_HS2!C37</f>
        <v>130.768014</v>
      </c>
      <c r="D39" s="154">
        <f>SR_HS2!D37</f>
        <v>217.409865</v>
      </c>
      <c r="E39" s="155">
        <f>SR_HS2!E37</f>
        <v>133.250315</v>
      </c>
      <c r="F39" s="103">
        <f t="shared" si="0"/>
        <v>0.2805649152222822</v>
      </c>
      <c r="G39" s="145">
        <f>SR_HS2!F37</f>
        <v>229.544214</v>
      </c>
      <c r="H39" s="108">
        <f t="shared" si="1"/>
        <v>0.47552140692602474</v>
      </c>
      <c r="I39" s="168">
        <f t="shared" si="2"/>
        <v>96.29389900000001</v>
      </c>
      <c r="J39" s="138">
        <f t="shared" si="3"/>
        <v>2.4823010000000068</v>
      </c>
      <c r="K39" s="114">
        <f>SR_HS2!G37</f>
        <v>101.89824783910844</v>
      </c>
      <c r="L39" s="51">
        <f>SR_HS2!H37</f>
        <v>105.58132401213717</v>
      </c>
      <c r="M39" s="35"/>
      <c r="N39" s="35"/>
      <c r="O39" s="42"/>
      <c r="P39" s="43"/>
      <c r="Q39" s="43"/>
      <c r="R39" s="43"/>
    </row>
    <row r="40" spans="1:18" s="26" customFormat="1" ht="12.75" customHeight="1">
      <c r="A40" s="48" t="str">
        <f>SR_HS2!A83</f>
        <v>71</v>
      </c>
      <c r="B40" s="58" t="str">
        <f>SR_HS2!B83</f>
        <v>  Perly, drahokamy, drahé kovy; bižutéria; mince</v>
      </c>
      <c r="C40" s="144">
        <f>SR_HS2!C83</f>
        <v>139.590755</v>
      </c>
      <c r="D40" s="162">
        <f>SR_HS2!D83</f>
        <v>184.297462</v>
      </c>
      <c r="E40" s="155">
        <f>SR_HS2!E83</f>
        <v>205.859225</v>
      </c>
      <c r="F40" s="103">
        <f t="shared" si="0"/>
        <v>0.43344645008793947</v>
      </c>
      <c r="G40" s="145">
        <f>SR_HS2!F83</f>
        <v>209.287403</v>
      </c>
      <c r="H40" s="108">
        <f t="shared" si="1"/>
        <v>0.4335576078883606</v>
      </c>
      <c r="I40" s="168">
        <f t="shared" si="2"/>
        <v>3.4281780000000026</v>
      </c>
      <c r="J40" s="138">
        <f t="shared" si="3"/>
        <v>66.26847000000001</v>
      </c>
      <c r="K40" s="114">
        <f>SR_HS2!G83</f>
        <v>147.47339463849164</v>
      </c>
      <c r="L40" s="51">
        <f>SR_HS2!H83</f>
        <v>113.55956871505914</v>
      </c>
      <c r="M40" s="35"/>
      <c r="N40" s="35"/>
      <c r="O40" s="42"/>
      <c r="P40" s="43"/>
      <c r="Q40" s="43"/>
      <c r="R40" s="43"/>
    </row>
    <row r="41" spans="1:18" s="26" customFormat="1" ht="12.75" customHeight="1">
      <c r="A41" s="48" t="str">
        <f>SR_HS2!A106</f>
        <v>95</v>
      </c>
      <c r="B41" s="58" t="str">
        <f>SR_HS2!B106</f>
        <v>  Hračky, hry a športové potreby; ich časti, súčasti a príslušenstvo</v>
      </c>
      <c r="C41" s="144">
        <f>SR_HS2!C106</f>
        <v>243.567651</v>
      </c>
      <c r="D41" s="154">
        <f>SR_HS2!D106</f>
        <v>203.805138</v>
      </c>
      <c r="E41" s="155">
        <f>SR_HS2!E106</f>
        <v>225.029344</v>
      </c>
      <c r="F41" s="103">
        <f t="shared" si="0"/>
        <v>0.47381005307106244</v>
      </c>
      <c r="G41" s="145">
        <f>SR_HS2!F106</f>
        <v>260.658157</v>
      </c>
      <c r="H41" s="108">
        <f t="shared" si="1"/>
        <v>0.5399767277226366</v>
      </c>
      <c r="I41" s="168">
        <f t="shared" si="2"/>
        <v>35.62881300000001</v>
      </c>
      <c r="J41" s="138">
        <f t="shared" si="3"/>
        <v>-18.538307000000003</v>
      </c>
      <c r="K41" s="114">
        <f>SR_HS2!G106</f>
        <v>92.3888468259687</v>
      </c>
      <c r="L41" s="51">
        <f>SR_HS2!H106</f>
        <v>127.89577316740662</v>
      </c>
      <c r="M41" s="35"/>
      <c r="N41" s="35"/>
      <c r="O41" s="42"/>
      <c r="P41" s="43"/>
      <c r="Q41" s="43"/>
      <c r="R41" s="43"/>
    </row>
    <row r="42" spans="1:18" s="26" customFormat="1" ht="12.75" customHeight="1">
      <c r="A42" s="48" t="str">
        <f>SR_HS2!A22</f>
        <v>10</v>
      </c>
      <c r="B42" s="49" t="str">
        <f>SR_HS2!B22</f>
        <v>  Obilniny</v>
      </c>
      <c r="C42" s="144">
        <f>SR_HS2!C22</f>
        <v>77.093824</v>
      </c>
      <c r="D42" s="154">
        <f>SR_HS2!D22</f>
        <v>237.383853</v>
      </c>
      <c r="E42" s="155">
        <f>SR_HS2!E22</f>
        <v>105.591195</v>
      </c>
      <c r="F42" s="103">
        <f t="shared" si="0"/>
        <v>0.22232731437366185</v>
      </c>
      <c r="G42" s="145">
        <f>SR_HS2!F22</f>
        <v>190.500163</v>
      </c>
      <c r="H42" s="108">
        <f t="shared" si="1"/>
        <v>0.394638156853725</v>
      </c>
      <c r="I42" s="168">
        <f t="shared" si="2"/>
        <v>84.90896799999999</v>
      </c>
      <c r="J42" s="138">
        <f t="shared" si="3"/>
        <v>28.497371</v>
      </c>
      <c r="K42" s="114">
        <f>SR_HS2!G22</f>
        <v>136.96453168544343</v>
      </c>
      <c r="L42" s="51">
        <f>SR_HS2!H22</f>
        <v>80.24984032928305</v>
      </c>
      <c r="M42" s="35"/>
      <c r="N42" s="35"/>
      <c r="O42" s="42"/>
      <c r="P42" s="43"/>
      <c r="Q42" s="43"/>
      <c r="R42" s="43"/>
    </row>
    <row r="43" spans="1:18" s="26" customFormat="1" ht="12.75" customHeight="1">
      <c r="A43" s="59" t="str">
        <f>SR_HS2!A61</f>
        <v>49</v>
      </c>
      <c r="B43" s="60" t="str">
        <f>SR_HS2!B61</f>
        <v>  Knihy, noviny, obrazy a iné polygrafické výrobky; strojopisy a plány</v>
      </c>
      <c r="C43" s="149">
        <f>SR_HS2!C61</f>
        <v>116.793592</v>
      </c>
      <c r="D43" s="189">
        <f>SR_HS2!D61</f>
        <v>171.066245</v>
      </c>
      <c r="E43" s="159">
        <f>SR_HS2!E61</f>
        <v>108.658321</v>
      </c>
      <c r="F43" s="106">
        <f t="shared" si="0"/>
        <v>0.22878529495078884</v>
      </c>
      <c r="G43" s="150">
        <f>SR_HS2!F61</f>
        <v>179.691124</v>
      </c>
      <c r="H43" s="111">
        <f t="shared" si="1"/>
        <v>0.3722462640535072</v>
      </c>
      <c r="I43" s="171">
        <f t="shared" si="2"/>
        <v>71.032803</v>
      </c>
      <c r="J43" s="139">
        <f t="shared" si="3"/>
        <v>-8.135271000000003</v>
      </c>
      <c r="K43" s="127">
        <f>SR_HS2!G61</f>
        <v>93.03448857022909</v>
      </c>
      <c r="L43" s="62">
        <f>SR_HS2!H61</f>
        <v>105.04183569353498</v>
      </c>
      <c r="M43" s="35"/>
      <c r="N43" s="35"/>
      <c r="O43" s="42"/>
      <c r="P43" s="43"/>
      <c r="Q43" s="43"/>
      <c r="R43" s="43"/>
    </row>
    <row r="44" spans="1:18" s="26" customFormat="1" ht="12.75" customHeight="1">
      <c r="A44" s="44" t="str">
        <f>SR_HS2!A45</f>
        <v>33</v>
      </c>
      <c r="B44" s="68" t="str">
        <f>SR_HS2!B45</f>
        <v>  Silice a rezinoidy; voňavkárske, kozmetické a toaletné prípravky</v>
      </c>
      <c r="C44" s="142">
        <f>SR_HS2!C45</f>
        <v>192.860136</v>
      </c>
      <c r="D44" s="165">
        <f>SR_HS2!D45</f>
        <v>103.733527</v>
      </c>
      <c r="E44" s="153">
        <f>SR_HS2!E45</f>
        <v>202.5528</v>
      </c>
      <c r="F44" s="105">
        <f t="shared" si="0"/>
        <v>0.4264846140141273</v>
      </c>
      <c r="G44" s="143">
        <f>SR_HS2!F45</f>
        <v>170.389164</v>
      </c>
      <c r="H44" s="110">
        <f t="shared" si="1"/>
        <v>0.3529764204391105</v>
      </c>
      <c r="I44" s="167">
        <f t="shared" si="2"/>
        <v>-32.163636</v>
      </c>
      <c r="J44" s="137">
        <f t="shared" si="3"/>
        <v>9.69266399999998</v>
      </c>
      <c r="K44" s="116">
        <f>SR_HS2!G45</f>
        <v>105.02574777817225</v>
      </c>
      <c r="L44" s="47">
        <f>SR_HS2!H45</f>
        <v>164.2565995080838</v>
      </c>
      <c r="M44" s="35"/>
      <c r="N44" s="35"/>
      <c r="O44" s="42"/>
      <c r="P44" s="43"/>
      <c r="Q44" s="43"/>
      <c r="R44" s="43"/>
    </row>
    <row r="45" spans="1:18" s="26" customFormat="1" ht="12.75" customHeight="1">
      <c r="A45" s="48" t="str">
        <f>SR_HS2!A30</f>
        <v>18</v>
      </c>
      <c r="B45" s="58" t="str">
        <f>SR_HS2!B30</f>
        <v>  Kakao a kakaové prípravky</v>
      </c>
      <c r="C45" s="144">
        <f>SR_HS2!C30</f>
        <v>121.859446</v>
      </c>
      <c r="D45" s="154">
        <f>SR_HS2!D30</f>
        <v>134.660812</v>
      </c>
      <c r="E45" s="155">
        <f>SR_HS2!E30</f>
        <v>124.068436</v>
      </c>
      <c r="F45" s="103">
        <f t="shared" si="0"/>
        <v>0.2612320295685691</v>
      </c>
      <c r="G45" s="145">
        <f>SR_HS2!F30</f>
        <v>155.424598</v>
      </c>
      <c r="H45" s="108">
        <f t="shared" si="1"/>
        <v>0.3219759811147834</v>
      </c>
      <c r="I45" s="168">
        <f t="shared" si="2"/>
        <v>31.356161999999998</v>
      </c>
      <c r="J45" s="138">
        <f t="shared" si="3"/>
        <v>2.20899</v>
      </c>
      <c r="K45" s="114">
        <f>SR_HS2!G30</f>
        <v>101.81273596139604</v>
      </c>
      <c r="L45" s="51">
        <f>SR_HS2!H30</f>
        <v>115.41932332919545</v>
      </c>
      <c r="M45" s="35"/>
      <c r="N45" s="35"/>
      <c r="O45" s="42"/>
      <c r="P45" s="43"/>
      <c r="Q45" s="43"/>
      <c r="R45" s="43"/>
    </row>
    <row r="46" spans="1:18" s="26" customFormat="1" ht="12.75" customHeight="1">
      <c r="A46" s="48" t="str">
        <f>SR_HS2!A50</f>
        <v>38</v>
      </c>
      <c r="B46" s="58" t="str">
        <f>SR_HS2!B50</f>
        <v>  Rôzne chemické výrobky</v>
      </c>
      <c r="C46" s="144">
        <f>SR_HS2!C50</f>
        <v>355.840362</v>
      </c>
      <c r="D46" s="154">
        <f>SR_HS2!D50</f>
        <v>127.1882</v>
      </c>
      <c r="E46" s="155">
        <f>SR_HS2!E50</f>
        <v>323.939558</v>
      </c>
      <c r="F46" s="103">
        <f aca="true" t="shared" si="4" ref="F46:F77">E46/$E$11*100</f>
        <v>0.6820702422160395</v>
      </c>
      <c r="G46" s="145">
        <f>SR_HS2!F50</f>
        <v>152.390664</v>
      </c>
      <c r="H46" s="108">
        <f aca="true" t="shared" si="5" ref="H46:H77">G46/$G$11*100</f>
        <v>0.31569091498717144</v>
      </c>
      <c r="I46" s="168">
        <f aca="true" t="shared" si="6" ref="I46:I77">G46-E46</f>
        <v>-171.548894</v>
      </c>
      <c r="J46" s="138">
        <f aca="true" t="shared" si="7" ref="J46:J77">E46-C46</f>
        <v>-31.90080400000005</v>
      </c>
      <c r="K46" s="114">
        <f>SR_HS2!G50</f>
        <v>91.03507993845845</v>
      </c>
      <c r="L46" s="51">
        <f>SR_HS2!H50</f>
        <v>119.8150960545082</v>
      </c>
      <c r="M46" s="35"/>
      <c r="N46" s="35"/>
      <c r="O46" s="42"/>
      <c r="P46" s="43"/>
      <c r="Q46" s="43"/>
      <c r="R46" s="43"/>
    </row>
    <row r="47" spans="1:18" s="26" customFormat="1" ht="12.75" customHeight="1">
      <c r="A47" s="48" t="str">
        <f>SR_HS2!A14</f>
        <v>02</v>
      </c>
      <c r="B47" s="49" t="str">
        <f>SR_HS2!B14</f>
        <v>  Mäso a jedlé droby</v>
      </c>
      <c r="C47" s="144">
        <f>SR_HS2!C14</f>
        <v>297.029503</v>
      </c>
      <c r="D47" s="154">
        <f>SR_HS2!D14</f>
        <v>66.681187</v>
      </c>
      <c r="E47" s="155">
        <f>SR_HS2!E14</f>
        <v>337.602326</v>
      </c>
      <c r="F47" s="103">
        <f t="shared" si="4"/>
        <v>0.7108378541021482</v>
      </c>
      <c r="G47" s="145">
        <f>SR_HS2!F14</f>
        <v>136.351516</v>
      </c>
      <c r="H47" s="108">
        <f t="shared" si="5"/>
        <v>0.28246438276512764</v>
      </c>
      <c r="I47" s="168">
        <f t="shared" si="6"/>
        <v>-201.25081</v>
      </c>
      <c r="J47" s="138">
        <f t="shared" si="7"/>
        <v>40.57282300000003</v>
      </c>
      <c r="K47" s="114">
        <f>SR_HS2!G14</f>
        <v>113.65952627271507</v>
      </c>
      <c r="L47" s="51">
        <f>SR_HS2!H14</f>
        <v>204.4827366375467</v>
      </c>
      <c r="M47" s="35"/>
      <c r="N47" s="35"/>
      <c r="O47" s="42"/>
      <c r="P47" s="43"/>
      <c r="Q47" s="43"/>
      <c r="R47" s="43"/>
    </row>
    <row r="48" spans="1:18" s="26" customFormat="1" ht="12.75" customHeight="1">
      <c r="A48" s="48" t="str">
        <f>SR_HS2!A13</f>
        <v>01</v>
      </c>
      <c r="B48" s="188" t="str">
        <f>SR_HS2!B13</f>
        <v>  Živé zvieratá</v>
      </c>
      <c r="C48" s="144">
        <f>SR_HS2!C13</f>
        <v>50.133101</v>
      </c>
      <c r="D48" s="154">
        <f>SR_HS2!D13</f>
        <v>110.686545</v>
      </c>
      <c r="E48" s="155">
        <f>SR_HS2!E13</f>
        <v>59.850088</v>
      </c>
      <c r="F48" s="103">
        <f t="shared" si="4"/>
        <v>0.1260172245428923</v>
      </c>
      <c r="G48" s="145">
        <f>SR_HS2!F13</f>
        <v>125.420938</v>
      </c>
      <c r="H48" s="108">
        <f t="shared" si="5"/>
        <v>0.25982071103626997</v>
      </c>
      <c r="I48" s="168">
        <f t="shared" si="6"/>
        <v>65.57085000000001</v>
      </c>
      <c r="J48" s="138">
        <f t="shared" si="7"/>
        <v>9.716986999999996</v>
      </c>
      <c r="K48" s="114">
        <f>SR_HS2!G13</f>
        <v>119.3823777228542</v>
      </c>
      <c r="L48" s="51">
        <f>SR_HS2!H13</f>
        <v>113.3118194266521</v>
      </c>
      <c r="M48" s="35"/>
      <c r="N48" s="35"/>
      <c r="O48" s="42"/>
      <c r="P48" s="43"/>
      <c r="Q48" s="43"/>
      <c r="R48" s="43"/>
    </row>
    <row r="49" spans="1:18" s="26" customFormat="1" ht="12.75" customHeight="1">
      <c r="A49" s="48" t="str">
        <f>SR_HS2!A43</f>
        <v>31</v>
      </c>
      <c r="B49" s="58" t="str">
        <f>SR_HS2!B43</f>
        <v>  Hnojivá</v>
      </c>
      <c r="C49" s="144">
        <f>SR_HS2!C43</f>
        <v>55.619157</v>
      </c>
      <c r="D49" s="154">
        <f>SR_HS2!D43</f>
        <v>108.056548</v>
      </c>
      <c r="E49" s="155">
        <f>SR_HS2!E43</f>
        <v>83.73877</v>
      </c>
      <c r="F49" s="103">
        <f t="shared" si="4"/>
        <v>0.1763159877398278</v>
      </c>
      <c r="G49" s="145">
        <f>SR_HS2!F43</f>
        <v>137.996174</v>
      </c>
      <c r="H49" s="108">
        <f t="shared" si="5"/>
        <v>0.28587143917680496</v>
      </c>
      <c r="I49" s="168">
        <f t="shared" si="6"/>
        <v>54.257403999999994</v>
      </c>
      <c r="J49" s="138">
        <f t="shared" si="7"/>
        <v>28.119613</v>
      </c>
      <c r="K49" s="114">
        <f>SR_HS2!G43</f>
        <v>150.55742394657295</v>
      </c>
      <c r="L49" s="51">
        <f>SR_HS2!H43</f>
        <v>127.70736855299134</v>
      </c>
      <c r="M49" s="35"/>
      <c r="N49" s="35"/>
      <c r="O49" s="42"/>
      <c r="P49" s="43"/>
      <c r="Q49" s="43"/>
      <c r="R49" s="43"/>
    </row>
    <row r="50" spans="1:18" s="26" customFormat="1" ht="12.75" customHeight="1">
      <c r="A50" s="48" t="str">
        <f>SR_HS2!A34</f>
        <v>22</v>
      </c>
      <c r="B50" s="58" t="str">
        <f>SR_HS2!B34</f>
        <v>  Nápoje, liehoviny a ocot</v>
      </c>
      <c r="C50" s="144">
        <f>SR_HS2!C34</f>
        <v>291.211678</v>
      </c>
      <c r="D50" s="162">
        <f>SR_HS2!D34</f>
        <v>131.366422</v>
      </c>
      <c r="E50" s="155">
        <f>SR_HS2!E34</f>
        <v>259.689767</v>
      </c>
      <c r="F50" s="103">
        <f t="shared" si="4"/>
        <v>0.5467892324490883</v>
      </c>
      <c r="G50" s="145">
        <f>SR_HS2!F34</f>
        <v>124.157525</v>
      </c>
      <c r="H50" s="108">
        <f t="shared" si="5"/>
        <v>0.25720343780241434</v>
      </c>
      <c r="I50" s="168">
        <f t="shared" si="6"/>
        <v>-135.532242</v>
      </c>
      <c r="J50" s="138">
        <f t="shared" si="7"/>
        <v>-31.52191099999999</v>
      </c>
      <c r="K50" s="114">
        <f>SR_HS2!G34</f>
        <v>89.1756020168944</v>
      </c>
      <c r="L50" s="51">
        <f>SR_HS2!H34</f>
        <v>94.51237470713788</v>
      </c>
      <c r="M50" s="35"/>
      <c r="N50" s="35"/>
      <c r="O50" s="42"/>
      <c r="P50" s="43"/>
      <c r="Q50" s="43"/>
      <c r="R50" s="43"/>
    </row>
    <row r="51" spans="1:18" s="26" customFormat="1" ht="12.75" customHeight="1">
      <c r="A51" s="48" t="str">
        <f>SR_HS2!A80</f>
        <v>68</v>
      </c>
      <c r="B51" s="58" t="str">
        <f>SR_HS2!B80</f>
        <v>  Predmety z kameňa, sadry, cementu, azbestu, sľudy</v>
      </c>
      <c r="C51" s="144">
        <f>SR_HS2!C80</f>
        <v>145.684264</v>
      </c>
      <c r="D51" s="154">
        <f>SR_HS2!D80</f>
        <v>144.770597</v>
      </c>
      <c r="E51" s="155">
        <f>SR_HS2!E80</f>
        <v>146.627318</v>
      </c>
      <c r="F51" s="103">
        <f t="shared" si="4"/>
        <v>0.30873083522497197</v>
      </c>
      <c r="G51" s="145">
        <f>SR_HS2!F80</f>
        <v>116.410115</v>
      </c>
      <c r="H51" s="108">
        <f t="shared" si="5"/>
        <v>0.2411539838038363</v>
      </c>
      <c r="I51" s="168">
        <f t="shared" si="6"/>
        <v>-30.217202999999998</v>
      </c>
      <c r="J51" s="138">
        <f t="shared" si="7"/>
        <v>0.9430539999999894</v>
      </c>
      <c r="K51" s="114">
        <f>SR_HS2!G80</f>
        <v>100.64732729129892</v>
      </c>
      <c r="L51" s="51">
        <f>SR_HS2!H80</f>
        <v>80.41005384539514</v>
      </c>
      <c r="M51" s="35"/>
      <c r="N51" s="35"/>
      <c r="O51" s="42"/>
      <c r="P51" s="43"/>
      <c r="Q51" s="43"/>
      <c r="R51" s="43"/>
    </row>
    <row r="52" spans="1:18" s="26" customFormat="1" ht="12.75" customHeight="1">
      <c r="A52" s="48" t="str">
        <f>SR_HS2!A59</f>
        <v>47</v>
      </c>
      <c r="B52" s="58" t="str">
        <f>SR_HS2!B59</f>
        <v>  Vláknina z dreva alebo iných celulózových vláknin; zberový papier</v>
      </c>
      <c r="C52" s="144">
        <f>SR_HS2!C59</f>
        <v>81.284015</v>
      </c>
      <c r="D52" s="154">
        <f>SR_HS2!D59</f>
        <v>61.834965</v>
      </c>
      <c r="E52" s="155">
        <f>SR_HS2!E59</f>
        <v>134.588914</v>
      </c>
      <c r="F52" s="103">
        <f t="shared" si="4"/>
        <v>0.28338339947841046</v>
      </c>
      <c r="G52" s="145">
        <f>SR_HS2!F59</f>
        <v>122.927136</v>
      </c>
      <c r="H52" s="108">
        <f t="shared" si="5"/>
        <v>0.2546545767435758</v>
      </c>
      <c r="I52" s="168">
        <f t="shared" si="6"/>
        <v>-11.661777999999984</v>
      </c>
      <c r="J52" s="138">
        <f t="shared" si="7"/>
        <v>53.30489899999999</v>
      </c>
      <c r="K52" s="114">
        <f>SR_HS2!G59</f>
        <v>165.57857532012906</v>
      </c>
      <c r="L52" s="51">
        <f>SR_HS2!H59</f>
        <v>198.79874760178163</v>
      </c>
      <c r="M52" s="35"/>
      <c r="N52" s="35"/>
      <c r="O52" s="42"/>
      <c r="P52" s="43"/>
      <c r="Q52" s="43"/>
      <c r="R52" s="43"/>
    </row>
    <row r="53" spans="1:18" s="26" customFormat="1" ht="12.75" customHeight="1">
      <c r="A53" s="59" t="str">
        <f>SR_HS2!A33</f>
        <v>21</v>
      </c>
      <c r="B53" s="60" t="str">
        <f>SR_HS2!B33</f>
        <v>  Rôzne jedlé prípravky</v>
      </c>
      <c r="C53" s="149">
        <f>SR_HS2!C33</f>
        <v>199.872796</v>
      </c>
      <c r="D53" s="158">
        <f>SR_HS2!D33</f>
        <v>118.74865</v>
      </c>
      <c r="E53" s="159">
        <f>SR_HS2!E33</f>
        <v>198.110266</v>
      </c>
      <c r="F53" s="106">
        <f t="shared" si="4"/>
        <v>0.4171306460697956</v>
      </c>
      <c r="G53" s="150">
        <f>SR_HS2!F33</f>
        <v>114.369921</v>
      </c>
      <c r="H53" s="111">
        <f t="shared" si="5"/>
        <v>0.23692753912733477</v>
      </c>
      <c r="I53" s="171">
        <f t="shared" si="6"/>
        <v>-83.74034499999999</v>
      </c>
      <c r="J53" s="139">
        <f t="shared" si="7"/>
        <v>-1.7625299999999982</v>
      </c>
      <c r="K53" s="117">
        <f>SR_HS2!G33</f>
        <v>99.11817414111724</v>
      </c>
      <c r="L53" s="62">
        <f>SR_HS2!H33</f>
        <v>96.3126073433256</v>
      </c>
      <c r="M53" s="35"/>
      <c r="N53" s="35"/>
      <c r="O53" s="42"/>
      <c r="P53" s="43"/>
      <c r="Q53" s="43"/>
      <c r="R53" s="43"/>
    </row>
    <row r="54" spans="1:18" s="26" customFormat="1" ht="12.75" customHeight="1">
      <c r="A54" s="63" t="str">
        <f>SR_HS2!A66</f>
        <v>54</v>
      </c>
      <c r="B54" s="64" t="str">
        <f>SR_HS2!B66</f>
        <v>  Umelo vyrobené vlákna</v>
      </c>
      <c r="C54" s="151">
        <f>SR_HS2!C66</f>
        <v>83.372539</v>
      </c>
      <c r="D54" s="160">
        <f>SR_HS2!D66</f>
        <v>120.21827</v>
      </c>
      <c r="E54" s="161">
        <f>SR_HS2!E66</f>
        <v>79.113003</v>
      </c>
      <c r="F54" s="107">
        <f t="shared" si="4"/>
        <v>0.16657621394497385</v>
      </c>
      <c r="G54" s="146">
        <f>SR_HS2!F66</f>
        <v>103.467823</v>
      </c>
      <c r="H54" s="112">
        <f t="shared" si="5"/>
        <v>0.21434286627034257</v>
      </c>
      <c r="I54" s="169">
        <f t="shared" si="6"/>
        <v>24.35481999999999</v>
      </c>
      <c r="J54" s="137">
        <f t="shared" si="7"/>
        <v>-4.259535999999997</v>
      </c>
      <c r="K54" s="118">
        <f>SR_HS2!G66</f>
        <v>94.8909604396239</v>
      </c>
      <c r="L54" s="66">
        <f>SR_HS2!H66</f>
        <v>86.06663779141057</v>
      </c>
      <c r="M54" s="35"/>
      <c r="N54" s="35"/>
      <c r="O54" s="42"/>
      <c r="P54" s="43"/>
      <c r="Q54" s="43"/>
      <c r="R54" s="43"/>
    </row>
    <row r="55" spans="1:18" s="26" customFormat="1" ht="12.75" customHeight="1">
      <c r="A55" s="48" t="str">
        <f>SR_HS2!A107</f>
        <v>96</v>
      </c>
      <c r="B55" s="58" t="str">
        <f>SR_HS2!B107</f>
        <v>  Rôzne výrobky</v>
      </c>
      <c r="C55" s="144">
        <f>SR_HS2!C107</f>
        <v>92.911595</v>
      </c>
      <c r="D55" s="162">
        <f>SR_HS2!D107</f>
        <v>89.292876</v>
      </c>
      <c r="E55" s="155">
        <f>SR_HS2!E107</f>
        <v>103.517452</v>
      </c>
      <c r="F55" s="103">
        <f t="shared" si="4"/>
        <v>0.21796094924358467</v>
      </c>
      <c r="G55" s="145">
        <f>SR_HS2!F107</f>
        <v>101.113311</v>
      </c>
      <c r="H55" s="108">
        <f t="shared" si="5"/>
        <v>0.20946528369331358</v>
      </c>
      <c r="I55" s="168">
        <f t="shared" si="6"/>
        <v>-2.40414100000001</v>
      </c>
      <c r="J55" s="138">
        <f t="shared" si="7"/>
        <v>10.605857</v>
      </c>
      <c r="K55" s="114">
        <f>SR_HS2!G107</f>
        <v>111.41499831102888</v>
      </c>
      <c r="L55" s="51">
        <f>SR_HS2!H107</f>
        <v>113.23782537814103</v>
      </c>
      <c r="M55" s="35"/>
      <c r="N55" s="35"/>
      <c r="O55" s="42"/>
      <c r="P55" s="43"/>
      <c r="Q55" s="43"/>
      <c r="R55" s="43"/>
    </row>
    <row r="56" spans="1:18" s="26" customFormat="1" ht="12.75" customHeight="1">
      <c r="A56" s="48" t="str">
        <f>SR_HS2!A40</f>
        <v>28</v>
      </c>
      <c r="B56" s="58" t="str">
        <f>SR_HS2!B40</f>
        <v>  Anorganické chemikálie</v>
      </c>
      <c r="C56" s="144">
        <f>SR_HS2!C40</f>
        <v>190.035439</v>
      </c>
      <c r="D56" s="154">
        <f>SR_HS2!D40</f>
        <v>87.928285</v>
      </c>
      <c r="E56" s="155">
        <f>SR_HS2!E40</f>
        <v>266.292421</v>
      </c>
      <c r="F56" s="103">
        <f t="shared" si="4"/>
        <v>0.5606914364307602</v>
      </c>
      <c r="G56" s="145">
        <f>SR_HS2!F40</f>
        <v>92.693216</v>
      </c>
      <c r="H56" s="108">
        <f t="shared" si="5"/>
        <v>0.19202230244330143</v>
      </c>
      <c r="I56" s="168">
        <f t="shared" si="6"/>
        <v>-173.59920499999998</v>
      </c>
      <c r="J56" s="138">
        <f t="shared" si="7"/>
        <v>76.256982</v>
      </c>
      <c r="K56" s="114">
        <f>SR_HS2!G40</f>
        <v>140.12776901049492</v>
      </c>
      <c r="L56" s="51">
        <f>SR_HS2!H40</f>
        <v>105.41911058540492</v>
      </c>
      <c r="M56" s="35"/>
      <c r="N56" s="35"/>
      <c r="O56" s="42"/>
      <c r="P56" s="43"/>
      <c r="Q56" s="43"/>
      <c r="R56" s="43"/>
    </row>
    <row r="57" spans="1:18" s="26" customFormat="1" ht="12.75" customHeight="1">
      <c r="A57" s="48" t="str">
        <f>SR_HS2!A75</f>
        <v>63</v>
      </c>
      <c r="B57" s="58" t="str">
        <f>SR_HS2!B75</f>
        <v>  Celkom dohotovené textilné výrobky; súpravy; obnosené odevy</v>
      </c>
      <c r="C57" s="144">
        <f>SR_HS2!C75</f>
        <v>94.840315</v>
      </c>
      <c r="D57" s="154">
        <f>SR_HS2!D75</f>
        <v>65.014059</v>
      </c>
      <c r="E57" s="155">
        <f>SR_HS2!E75</f>
        <v>97.292883</v>
      </c>
      <c r="F57" s="103">
        <f t="shared" si="4"/>
        <v>0.20485482132351</v>
      </c>
      <c r="G57" s="145">
        <f>SR_HS2!F75</f>
        <v>89.179409</v>
      </c>
      <c r="H57" s="108">
        <f t="shared" si="5"/>
        <v>0.18474313639859985</v>
      </c>
      <c r="I57" s="168">
        <f t="shared" si="6"/>
        <v>-8.113473999999997</v>
      </c>
      <c r="J57" s="138">
        <f t="shared" si="7"/>
        <v>2.4525679999999994</v>
      </c>
      <c r="K57" s="114">
        <f>SR_HS2!G75</f>
        <v>102.58599731559306</v>
      </c>
      <c r="L57" s="51">
        <f>SR_HS2!H75</f>
        <v>137.16942207838463</v>
      </c>
      <c r="M57" s="35"/>
      <c r="N57" s="35"/>
      <c r="O57" s="42"/>
      <c r="P57" s="43"/>
      <c r="Q57" s="43"/>
      <c r="R57" s="43"/>
    </row>
    <row r="58" spans="1:18" s="26" customFormat="1" ht="12.75" customHeight="1">
      <c r="A58" s="48" t="str">
        <f>SR_HS2!A23</f>
        <v>11</v>
      </c>
      <c r="B58" s="49" t="str">
        <f>SR_HS2!B23</f>
        <v>  Mlynské výrobky; slad; škroby; inulín; pšeničný lepok</v>
      </c>
      <c r="C58" s="144">
        <f>SR_HS2!C23</f>
        <v>28.967982</v>
      </c>
      <c r="D58" s="154">
        <f>SR_HS2!D23</f>
        <v>101.387062</v>
      </c>
      <c r="E58" s="155">
        <f>SR_HS2!E23</f>
        <v>23.295288</v>
      </c>
      <c r="F58" s="103">
        <f t="shared" si="4"/>
        <v>0.04904934373174763</v>
      </c>
      <c r="G58" s="145">
        <f>SR_HS2!F23</f>
        <v>93.423966</v>
      </c>
      <c r="H58" s="108">
        <f t="shared" si="5"/>
        <v>0.1935361165449768</v>
      </c>
      <c r="I58" s="168">
        <f t="shared" si="6"/>
        <v>70.128678</v>
      </c>
      <c r="J58" s="138">
        <f t="shared" si="7"/>
        <v>-5.672694</v>
      </c>
      <c r="K58" s="114">
        <f>SR_HS2!G23</f>
        <v>80.41736562802339</v>
      </c>
      <c r="L58" s="51">
        <f>SR_HS2!H23</f>
        <v>92.14584598575308</v>
      </c>
      <c r="M58" s="35"/>
      <c r="N58" s="35"/>
      <c r="O58" s="42"/>
      <c r="P58" s="43"/>
      <c r="Q58" s="43"/>
      <c r="R58" s="43"/>
    </row>
    <row r="59" spans="1:18" s="26" customFormat="1" ht="12.75" customHeight="1">
      <c r="A59" s="48" t="str">
        <f>SR_HS2!A31</f>
        <v>19</v>
      </c>
      <c r="B59" s="58" t="str">
        <f>SR_HS2!B31</f>
        <v>  Prípravky z obilia, múky, škrobu alebo z mlieka; cukrárske výrobky</v>
      </c>
      <c r="C59" s="144">
        <f>SR_HS2!C31</f>
        <v>171.069227</v>
      </c>
      <c r="D59" s="154">
        <f>SR_HS2!D31</f>
        <v>75.643062</v>
      </c>
      <c r="E59" s="155">
        <f>SR_HS2!E31</f>
        <v>203.064532</v>
      </c>
      <c r="F59" s="103">
        <f t="shared" si="4"/>
        <v>0.4275620902301988</v>
      </c>
      <c r="G59" s="145">
        <f>SR_HS2!F31</f>
        <v>86.785297</v>
      </c>
      <c r="H59" s="108">
        <f t="shared" si="5"/>
        <v>0.1797835188733309</v>
      </c>
      <c r="I59" s="168">
        <f t="shared" si="6"/>
        <v>-116.27923500000001</v>
      </c>
      <c r="J59" s="138">
        <f t="shared" si="7"/>
        <v>31.995305000000002</v>
      </c>
      <c r="K59" s="114">
        <f>SR_HS2!G31</f>
        <v>118.70313297201021</v>
      </c>
      <c r="L59" s="51">
        <f>SR_HS2!H31</f>
        <v>114.73001582088256</v>
      </c>
      <c r="M59" s="35"/>
      <c r="N59" s="35"/>
      <c r="O59" s="42"/>
      <c r="P59" s="43"/>
      <c r="Q59" s="43"/>
      <c r="R59" s="43"/>
    </row>
    <row r="60" spans="1:18" s="26" customFormat="1" ht="12.75" customHeight="1">
      <c r="A60" s="48" t="str">
        <f>SR_HS2!A44</f>
        <v>32</v>
      </c>
      <c r="B60" s="58" t="str">
        <f>SR_HS2!B44</f>
        <v>  Farbiarske výťažky; taníny; farbivá, pigmenty; laky; tmely</v>
      </c>
      <c r="C60" s="144">
        <f>SR_HS2!C44</f>
        <v>265.44708</v>
      </c>
      <c r="D60" s="162">
        <f>SR_HS2!D44</f>
        <v>82.836989</v>
      </c>
      <c r="E60" s="155">
        <f>SR_HS2!E44</f>
        <v>298.41219</v>
      </c>
      <c r="F60" s="103">
        <f t="shared" si="4"/>
        <v>0.6283211472231459</v>
      </c>
      <c r="G60" s="145">
        <f>SR_HS2!F44</f>
        <v>89.96158</v>
      </c>
      <c r="H60" s="108">
        <f t="shared" si="5"/>
        <v>0.18636347370920062</v>
      </c>
      <c r="I60" s="168">
        <f t="shared" si="6"/>
        <v>-208.45061</v>
      </c>
      <c r="J60" s="138">
        <f t="shared" si="7"/>
        <v>32.96510999999998</v>
      </c>
      <c r="K60" s="114">
        <f>SR_HS2!G44</f>
        <v>112.41871261119165</v>
      </c>
      <c r="L60" s="51">
        <f>SR_HS2!H44</f>
        <v>108.60073632082401</v>
      </c>
      <c r="M60" s="35"/>
      <c r="N60" s="35"/>
      <c r="O60" s="42"/>
      <c r="P60" s="43"/>
      <c r="Q60" s="43"/>
      <c r="R60" s="43"/>
    </row>
    <row r="61" spans="1:18" s="26" customFormat="1" ht="12.75" customHeight="1">
      <c r="A61" s="48" t="str">
        <f>SR_HS2!A53</f>
        <v>41</v>
      </c>
      <c r="B61" s="58" t="str">
        <f>SR_HS2!B53</f>
        <v>  Surové kože a kožky (iné ako kožušiny) a usne</v>
      </c>
      <c r="C61" s="144">
        <f>SR_HS2!C53</f>
        <v>101.528194</v>
      </c>
      <c r="D61" s="154">
        <f>SR_HS2!D53</f>
        <v>68.080371</v>
      </c>
      <c r="E61" s="155">
        <f>SR_HS2!E53</f>
        <v>144.967202</v>
      </c>
      <c r="F61" s="103">
        <f t="shared" si="4"/>
        <v>0.30523538153843355</v>
      </c>
      <c r="G61" s="145">
        <f>SR_HS2!F53</f>
        <v>75.350972</v>
      </c>
      <c r="H61" s="108">
        <f t="shared" si="5"/>
        <v>0.15609629009722498</v>
      </c>
      <c r="I61" s="168">
        <f t="shared" si="6"/>
        <v>-69.61622999999999</v>
      </c>
      <c r="J61" s="138">
        <f t="shared" si="7"/>
        <v>43.43900799999999</v>
      </c>
      <c r="K61" s="114">
        <f>SR_HS2!G53</f>
        <v>142.7851676353073</v>
      </c>
      <c r="L61" s="51">
        <f>SR_HS2!H53</f>
        <v>110.67943798367375</v>
      </c>
      <c r="M61" s="35"/>
      <c r="N61" s="35"/>
      <c r="O61" s="42"/>
      <c r="P61" s="43"/>
      <c r="Q61" s="43"/>
      <c r="R61" s="43"/>
    </row>
    <row r="62" spans="1:18" s="26" customFormat="1" ht="12.75" customHeight="1">
      <c r="A62" s="48" t="str">
        <f>SR_HS2!A54</f>
        <v>42</v>
      </c>
      <c r="B62" s="58" t="str">
        <f>SR_HS2!B54</f>
        <v>  Kožené výrobky; sedlárske výrobky; cestovné potreby, kabelky</v>
      </c>
      <c r="C62" s="144">
        <f>SR_HS2!C54</f>
        <v>71.851383</v>
      </c>
      <c r="D62" s="162">
        <f>SR_HS2!D54</f>
        <v>46.609936</v>
      </c>
      <c r="E62" s="155">
        <f>SR_HS2!E54</f>
        <v>68.042252</v>
      </c>
      <c r="F62" s="103">
        <f t="shared" si="4"/>
        <v>0.14326621789909588</v>
      </c>
      <c r="G62" s="145">
        <f>SR_HS2!F54</f>
        <v>78.025139</v>
      </c>
      <c r="H62" s="108">
        <f t="shared" si="5"/>
        <v>0.16163606664848731</v>
      </c>
      <c r="I62" s="168">
        <f t="shared" si="6"/>
        <v>9.982886999999991</v>
      </c>
      <c r="J62" s="138">
        <f t="shared" si="7"/>
        <v>-3.8091309999999936</v>
      </c>
      <c r="K62" s="114">
        <f>SR_HS2!G54</f>
        <v>94.69859752038455</v>
      </c>
      <c r="L62" s="51">
        <f>SR_HS2!H54</f>
        <v>167.40022771110435</v>
      </c>
      <c r="M62" s="35"/>
      <c r="N62" s="35"/>
      <c r="O62" s="42"/>
      <c r="P62" s="43"/>
      <c r="Q62" s="43"/>
      <c r="R62" s="43"/>
    </row>
    <row r="63" spans="1:18" s="26" customFormat="1" ht="12.75" customHeight="1">
      <c r="A63" s="52" t="str">
        <f>SR_HS2!A27</f>
        <v>15</v>
      </c>
      <c r="B63" s="67" t="str">
        <f>SR_HS2!B27</f>
        <v>  Živočíšne a rastlinné tuky a oleje; upravené jedlé tuky; vosky</v>
      </c>
      <c r="C63" s="147">
        <f>SR_HS2!C27</f>
        <v>155.722545</v>
      </c>
      <c r="D63" s="156">
        <f>SR_HS2!D27</f>
        <v>98.738465</v>
      </c>
      <c r="E63" s="157">
        <f>SR_HS2!E27</f>
        <v>166.707093</v>
      </c>
      <c r="F63" s="104">
        <f t="shared" si="4"/>
        <v>0.3510097624497031</v>
      </c>
      <c r="G63" s="148">
        <f>SR_HS2!F27</f>
        <v>78.04141</v>
      </c>
      <c r="H63" s="109">
        <f t="shared" si="5"/>
        <v>0.1616697734829018</v>
      </c>
      <c r="I63" s="170">
        <f t="shared" si="6"/>
        <v>-88.66568299999999</v>
      </c>
      <c r="J63" s="139">
        <f t="shared" si="7"/>
        <v>10.98454799999999</v>
      </c>
      <c r="K63" s="115">
        <f>SR_HS2!G27</f>
        <v>107.05392273161216</v>
      </c>
      <c r="L63" s="55">
        <f>SR_HS2!H27</f>
        <v>79.03850844754372</v>
      </c>
      <c r="M63" s="35"/>
      <c r="N63" s="69"/>
      <c r="O63" s="42"/>
      <c r="P63" s="43"/>
      <c r="Q63" s="43"/>
      <c r="R63" s="43"/>
    </row>
    <row r="64" spans="1:18" s="26" customFormat="1" ht="12.75" customHeight="1">
      <c r="A64" s="44" t="str">
        <f>SR_HS2!A93</f>
        <v>82</v>
      </c>
      <c r="B64" s="68" t="str">
        <f>SR_HS2!B93</f>
        <v>  Nástroje, náradie, nožiarsky tovar, lyžice a vidličky</v>
      </c>
      <c r="C64" s="142">
        <f>SR_HS2!C93</f>
        <v>151.901318</v>
      </c>
      <c r="D64" s="152">
        <f>SR_HS2!D93</f>
        <v>74.149574</v>
      </c>
      <c r="E64" s="153">
        <f>SR_HS2!E93</f>
        <v>184.833164</v>
      </c>
      <c r="F64" s="105">
        <f t="shared" si="4"/>
        <v>0.3891750724035901</v>
      </c>
      <c r="G64" s="143">
        <f>SR_HS2!F93</f>
        <v>71.670725</v>
      </c>
      <c r="H64" s="110">
        <f t="shared" si="5"/>
        <v>0.14847232867916338</v>
      </c>
      <c r="I64" s="167">
        <f t="shared" si="6"/>
        <v>-113.162439</v>
      </c>
      <c r="J64" s="137">
        <f t="shared" si="7"/>
        <v>32.93184600000001</v>
      </c>
      <c r="K64" s="116">
        <f>SR_HS2!G93</f>
        <v>121.67976317361513</v>
      </c>
      <c r="L64" s="47">
        <f>SR_HS2!H93</f>
        <v>96.6569612389142</v>
      </c>
      <c r="M64" s="35"/>
      <c r="N64" s="69"/>
      <c r="O64" s="42"/>
      <c r="P64" s="43"/>
      <c r="Q64" s="43"/>
      <c r="R64" s="43"/>
    </row>
    <row r="65" spans="1:18" s="26" customFormat="1" ht="12.75" customHeight="1">
      <c r="A65" s="48" t="str">
        <f>SR_HS2!A21</f>
        <v>09</v>
      </c>
      <c r="B65" s="49" t="str">
        <f>SR_HS2!B21</f>
        <v>  Káva, čaj, maté a koreniny</v>
      </c>
      <c r="C65" s="144">
        <f>SR_HS2!C21</f>
        <v>122.088737</v>
      </c>
      <c r="D65" s="162">
        <f>SR_HS2!D21</f>
        <v>77.493611</v>
      </c>
      <c r="E65" s="155">
        <f>SR_HS2!E21</f>
        <v>127.149376</v>
      </c>
      <c r="F65" s="103">
        <f t="shared" si="4"/>
        <v>0.26771909618379575</v>
      </c>
      <c r="G65" s="145">
        <f>SR_HS2!F21</f>
        <v>67.884569</v>
      </c>
      <c r="H65" s="108">
        <f t="shared" si="5"/>
        <v>0.1406289672779415</v>
      </c>
      <c r="I65" s="168">
        <f t="shared" si="6"/>
        <v>-59.264807000000005</v>
      </c>
      <c r="J65" s="138">
        <f t="shared" si="7"/>
        <v>5.060639000000009</v>
      </c>
      <c r="K65" s="114">
        <f>SR_HS2!G21</f>
        <v>104.14504984190312</v>
      </c>
      <c r="L65" s="51">
        <f>SR_HS2!H21</f>
        <v>87.60021390666644</v>
      </c>
      <c r="M65" s="35"/>
      <c r="N65" s="69"/>
      <c r="O65" s="42"/>
      <c r="P65" s="43"/>
      <c r="Q65" s="43"/>
      <c r="R65" s="43"/>
    </row>
    <row r="66" spans="1:18" s="26" customFormat="1" ht="12.75" customHeight="1">
      <c r="A66" s="48" t="str">
        <f>SR_HS2!A46</f>
        <v>34</v>
      </c>
      <c r="B66" s="58" t="str">
        <f>SR_HS2!B46</f>
        <v>  Mydlo, pracie, čistiace prípravky, vosky, sviečky; modelovacie pasty</v>
      </c>
      <c r="C66" s="144">
        <f>SR_HS2!C46</f>
        <v>152.460518</v>
      </c>
      <c r="D66" s="154">
        <f>SR_HS2!D46</f>
        <v>55.786433</v>
      </c>
      <c r="E66" s="155">
        <f>SR_HS2!E46</f>
        <v>166.70306</v>
      </c>
      <c r="F66" s="103">
        <f t="shared" si="4"/>
        <v>0.35100127077519494</v>
      </c>
      <c r="G66" s="145">
        <f>SR_HS2!F46</f>
        <v>65.324204</v>
      </c>
      <c r="H66" s="108">
        <f t="shared" si="5"/>
        <v>0.13532494176656812</v>
      </c>
      <c r="I66" s="168">
        <f t="shared" si="6"/>
        <v>-101.378856</v>
      </c>
      <c r="J66" s="138">
        <f t="shared" si="7"/>
        <v>14.242541999999986</v>
      </c>
      <c r="K66" s="114">
        <f>SR_HS2!G46</f>
        <v>109.34179037749301</v>
      </c>
      <c r="L66" s="51">
        <f>SR_HS2!H46</f>
        <v>117.0969364540658</v>
      </c>
      <c r="M66" s="35"/>
      <c r="N66" s="35"/>
      <c r="O66" s="42"/>
      <c r="P66" s="43"/>
      <c r="Q66" s="43"/>
      <c r="R66" s="43"/>
    </row>
    <row r="67" spans="1:18" s="26" customFormat="1" ht="12.75" customHeight="1">
      <c r="A67" s="48" t="str">
        <f>SR_HS2!A81</f>
        <v>69</v>
      </c>
      <c r="B67" s="58" t="str">
        <f>SR_HS2!B81</f>
        <v>  Keramické výrobky</v>
      </c>
      <c r="C67" s="144">
        <f>SR_HS2!C81</f>
        <v>131.769801</v>
      </c>
      <c r="D67" s="154">
        <f>SR_HS2!D81</f>
        <v>44.76275</v>
      </c>
      <c r="E67" s="155">
        <f>SR_HS2!E81</f>
        <v>137.810494</v>
      </c>
      <c r="F67" s="103">
        <f t="shared" si="4"/>
        <v>0.2901665903442767</v>
      </c>
      <c r="G67" s="145">
        <f>SR_HS2!F81</f>
        <v>60.824754</v>
      </c>
      <c r="H67" s="108">
        <f t="shared" si="5"/>
        <v>0.1260039279317637</v>
      </c>
      <c r="I67" s="168">
        <f t="shared" si="6"/>
        <v>-76.98574</v>
      </c>
      <c r="J67" s="138">
        <f t="shared" si="7"/>
        <v>6.0406930000000045</v>
      </c>
      <c r="K67" s="114">
        <f>SR_HS2!G81</f>
        <v>104.58427724270449</v>
      </c>
      <c r="L67" s="51">
        <f>SR_HS2!H81</f>
        <v>135.88252285661628</v>
      </c>
      <c r="M67" s="35"/>
      <c r="N67" s="35"/>
      <c r="O67" s="42"/>
      <c r="P67" s="43"/>
      <c r="Q67" s="43"/>
      <c r="R67" s="43"/>
    </row>
    <row r="68" spans="1:18" s="26" customFormat="1" ht="12.75" customHeight="1">
      <c r="A68" s="48" t="str">
        <f>SR_HS2!A100</f>
        <v>89</v>
      </c>
      <c r="B68" s="58" t="str">
        <f>SR_HS2!B100</f>
        <v>  Lode, člny a plávajúce konštrukcie</v>
      </c>
      <c r="C68" s="144">
        <f>SR_HS2!C100</f>
        <v>3.517511</v>
      </c>
      <c r="D68" s="154">
        <f>SR_HS2!D100</f>
        <v>47.585288</v>
      </c>
      <c r="E68" s="155">
        <f>SR_HS2!E100</f>
        <v>3.128098</v>
      </c>
      <c r="F68" s="103">
        <f t="shared" si="4"/>
        <v>0.006586360041077505</v>
      </c>
      <c r="G68" s="145">
        <f>SR_HS2!F100</f>
        <v>59.633997</v>
      </c>
      <c r="H68" s="108">
        <f t="shared" si="5"/>
        <v>0.12353716811203239</v>
      </c>
      <c r="I68" s="168">
        <f t="shared" si="6"/>
        <v>56.505899</v>
      </c>
      <c r="J68" s="138">
        <f t="shared" si="7"/>
        <v>-0.3894129999999998</v>
      </c>
      <c r="K68" s="114">
        <f>SR_HS2!G100</f>
        <v>88.92930256650229</v>
      </c>
      <c r="L68" s="51">
        <f>SR_HS2!H100</f>
        <v>125.32023973460034</v>
      </c>
      <c r="M68" s="35"/>
      <c r="N68" s="35"/>
      <c r="O68" s="42"/>
      <c r="P68" s="43"/>
      <c r="Q68" s="43"/>
      <c r="R68" s="43"/>
    </row>
    <row r="69" spans="1:18" s="26" customFormat="1" ht="12.75" customHeight="1">
      <c r="A69" s="48" t="str">
        <f>SR_HS2!A19</f>
        <v>07</v>
      </c>
      <c r="B69" s="49" t="str">
        <f>SR_HS2!B19</f>
        <v>  Zelenina, jedlé rastliny, korene a hľuzy</v>
      </c>
      <c r="C69" s="144">
        <f>SR_HS2!C19</f>
        <v>155.730685</v>
      </c>
      <c r="D69" s="162">
        <f>SR_HS2!D19</f>
        <v>46.163825</v>
      </c>
      <c r="E69" s="155">
        <f>SR_HS2!E19</f>
        <v>186.735153</v>
      </c>
      <c r="F69" s="103">
        <f t="shared" si="4"/>
        <v>0.3931798012669981</v>
      </c>
      <c r="G69" s="145">
        <f>SR_HS2!F19</f>
        <v>49.702235</v>
      </c>
      <c r="H69" s="108">
        <f t="shared" si="5"/>
        <v>0.10296263322310494</v>
      </c>
      <c r="I69" s="168">
        <f t="shared" si="6"/>
        <v>-137.032918</v>
      </c>
      <c r="J69" s="138">
        <f t="shared" si="7"/>
        <v>31.004468000000003</v>
      </c>
      <c r="K69" s="114">
        <f>SR_HS2!G19</f>
        <v>119.90902948895396</v>
      </c>
      <c r="L69" s="51">
        <f>SR_HS2!H19</f>
        <v>107.66489778522468</v>
      </c>
      <c r="M69" s="35"/>
      <c r="N69" s="35"/>
      <c r="O69" s="42"/>
      <c r="P69" s="43"/>
      <c r="Q69" s="43"/>
      <c r="R69" s="43"/>
    </row>
    <row r="70" spans="1:18" s="26" customFormat="1" ht="12.75" customHeight="1">
      <c r="A70" s="48" t="str">
        <f>SR_HS2!A90</f>
        <v>79</v>
      </c>
      <c r="B70" s="58" t="str">
        <f>SR_HS2!B90</f>
        <v>  Zinok a predmety zo zinku</v>
      </c>
      <c r="C70" s="144">
        <f>SR_HS2!C90</f>
        <v>50.290772</v>
      </c>
      <c r="D70" s="162">
        <f>SR_HS2!D90</f>
        <v>43.837021</v>
      </c>
      <c r="E70" s="155">
        <f>SR_HS2!E90</f>
        <v>92.274886</v>
      </c>
      <c r="F70" s="103">
        <f t="shared" si="4"/>
        <v>0.19428918849261823</v>
      </c>
      <c r="G70" s="145">
        <f>SR_HS2!F90</f>
        <v>49.983051</v>
      </c>
      <c r="H70" s="108">
        <f t="shared" si="5"/>
        <v>0.10354436872878549</v>
      </c>
      <c r="I70" s="168">
        <f t="shared" si="6"/>
        <v>-42.29183499999999</v>
      </c>
      <c r="J70" s="138">
        <f t="shared" si="7"/>
        <v>41.984114</v>
      </c>
      <c r="K70" s="114">
        <f>SR_HS2!G90</f>
        <v>183.4827391394986</v>
      </c>
      <c r="L70" s="51">
        <f>SR_HS2!H90</f>
        <v>114.02018170897152</v>
      </c>
      <c r="M70" s="35"/>
      <c r="N70" s="35"/>
      <c r="O70" s="42"/>
      <c r="P70" s="43"/>
      <c r="Q70" s="43"/>
      <c r="R70" s="43"/>
    </row>
    <row r="71" spans="1:18" s="26" customFormat="1" ht="12.75" customHeight="1">
      <c r="A71" s="48" t="str">
        <f>SR_HS2!A68</f>
        <v>56</v>
      </c>
      <c r="B71" s="58" t="str">
        <f>SR_HS2!B68</f>
        <v>  Vata, plsť a netkané textílie; špeciálne priadze; motúzy, šnúry, laná</v>
      </c>
      <c r="C71" s="144">
        <f>SR_HS2!C68</f>
        <v>81.083452</v>
      </c>
      <c r="D71" s="162">
        <f>SR_HS2!D68</f>
        <v>49.630618</v>
      </c>
      <c r="E71" s="155">
        <f>SR_HS2!E68</f>
        <v>105.248245</v>
      </c>
      <c r="F71" s="103">
        <f t="shared" si="4"/>
        <v>0.2216052167360279</v>
      </c>
      <c r="G71" s="145">
        <f>SR_HS2!F68</f>
        <v>54.373495</v>
      </c>
      <c r="H71" s="108">
        <f t="shared" si="5"/>
        <v>0.11263956686743222</v>
      </c>
      <c r="I71" s="168">
        <f t="shared" si="6"/>
        <v>-50.87475</v>
      </c>
      <c r="J71" s="138">
        <f t="shared" si="7"/>
        <v>24.164793000000003</v>
      </c>
      <c r="K71" s="114">
        <f>SR_HS2!G68</f>
        <v>129.80237323887002</v>
      </c>
      <c r="L71" s="51">
        <f>SR_HS2!H68</f>
        <v>109.55635289490048</v>
      </c>
      <c r="M71" s="35"/>
      <c r="N71" s="35"/>
      <c r="O71" s="42"/>
      <c r="P71" s="43"/>
      <c r="Q71" s="43"/>
      <c r="R71" s="43"/>
    </row>
    <row r="72" spans="1:18" s="26" customFormat="1" ht="12.75" customHeight="1">
      <c r="A72" s="48" t="str">
        <f>SR_HS2!A20</f>
        <v>08</v>
      </c>
      <c r="B72" s="49" t="str">
        <f>SR_HS2!B20</f>
        <v>  Jedlé ovocie a orechy; šupy citrusových plodov a melónov</v>
      </c>
      <c r="C72" s="144">
        <f>SR_HS2!C20</f>
        <v>191.495638</v>
      </c>
      <c r="D72" s="154">
        <f>SR_HS2!D20</f>
        <v>55.146138</v>
      </c>
      <c r="E72" s="155">
        <f>SR_HS2!E20</f>
        <v>207.2358</v>
      </c>
      <c r="F72" s="103">
        <f t="shared" si="4"/>
        <v>0.4363448946294936</v>
      </c>
      <c r="G72" s="145">
        <f>SR_HS2!F20</f>
        <v>50.69384</v>
      </c>
      <c r="H72" s="108">
        <f t="shared" si="5"/>
        <v>0.10501683183041498</v>
      </c>
      <c r="I72" s="168">
        <f t="shared" si="6"/>
        <v>-156.54196000000002</v>
      </c>
      <c r="J72" s="138">
        <f t="shared" si="7"/>
        <v>15.740161999999998</v>
      </c>
      <c r="K72" s="114">
        <f>SR_HS2!G20</f>
        <v>108.219592970572</v>
      </c>
      <c r="L72" s="51">
        <f>SR_HS2!H20</f>
        <v>91.92636481633582</v>
      </c>
      <c r="M72" s="35"/>
      <c r="N72" s="35"/>
      <c r="O72" s="42"/>
      <c r="P72" s="43"/>
      <c r="Q72" s="43"/>
      <c r="R72" s="43"/>
    </row>
    <row r="73" spans="1:18" s="26" customFormat="1" ht="12.75" customHeight="1">
      <c r="A73" s="59" t="str">
        <f>SR_HS2!A38</f>
        <v>26</v>
      </c>
      <c r="B73" s="60" t="str">
        <f>SR_HS2!B38</f>
        <v>  Rudy kovov, trosky a popoly</v>
      </c>
      <c r="C73" s="149">
        <f>SR_HS2!C38</f>
        <v>234.341677</v>
      </c>
      <c r="D73" s="166">
        <f>SR_HS2!D38</f>
        <v>22.659169</v>
      </c>
      <c r="E73" s="159">
        <f>SR_HS2!E38</f>
        <v>570.587492</v>
      </c>
      <c r="F73" s="106">
        <f t="shared" si="4"/>
        <v>1.2013992711377426</v>
      </c>
      <c r="G73" s="150">
        <f>SR_HS2!F38</f>
        <v>50.986112</v>
      </c>
      <c r="H73" s="111">
        <f t="shared" si="5"/>
        <v>0.10562229946657627</v>
      </c>
      <c r="I73" s="171">
        <f t="shared" si="6"/>
        <v>-519.60138</v>
      </c>
      <c r="J73" s="139">
        <f t="shared" si="7"/>
        <v>336.245815</v>
      </c>
      <c r="K73" s="117">
        <f>SR_HS2!G38</f>
        <v>243.4852815361563</v>
      </c>
      <c r="L73" s="62">
        <f>SR_HS2!H38</f>
        <v>225.01315913218178</v>
      </c>
      <c r="M73" s="35"/>
      <c r="N73" s="35"/>
      <c r="O73" s="42"/>
      <c r="P73" s="43"/>
      <c r="Q73" s="43"/>
      <c r="R73" s="43"/>
    </row>
    <row r="74" spans="1:18" s="26" customFormat="1" ht="12.75" customHeight="1">
      <c r="A74" s="63" t="str">
        <f>SR_HS2!A72</f>
        <v>60</v>
      </c>
      <c r="B74" s="64" t="str">
        <f>SR_HS2!B72</f>
        <v>  Pletené alebo háčkované textílie</v>
      </c>
      <c r="C74" s="151">
        <f>SR_HS2!C72</f>
        <v>34.3438</v>
      </c>
      <c r="D74" s="163">
        <f>SR_HS2!D72</f>
        <v>46.302634</v>
      </c>
      <c r="E74" s="161">
        <f>SR_HS2!E72</f>
        <v>25.475723</v>
      </c>
      <c r="F74" s="107">
        <f t="shared" si="4"/>
        <v>0.05364035397380745</v>
      </c>
      <c r="G74" s="146">
        <f>SR_HS2!F72</f>
        <v>42.839645</v>
      </c>
      <c r="H74" s="112">
        <f t="shared" si="5"/>
        <v>0.08874616313618534</v>
      </c>
      <c r="I74" s="169">
        <f t="shared" si="6"/>
        <v>17.363922</v>
      </c>
      <c r="J74" s="137">
        <f t="shared" si="7"/>
        <v>-8.868077000000003</v>
      </c>
      <c r="K74" s="118">
        <f>SR_HS2!G72</f>
        <v>74.17852130515551</v>
      </c>
      <c r="L74" s="66">
        <f>SR_HS2!H72</f>
        <v>92.5209675976533</v>
      </c>
      <c r="M74" s="35"/>
      <c r="N74" s="35"/>
      <c r="O74" s="42"/>
      <c r="P74" s="43"/>
      <c r="Q74" s="43"/>
      <c r="R74" s="43"/>
    </row>
    <row r="75" spans="1:18" s="26" customFormat="1" ht="12.75" customHeight="1">
      <c r="A75" s="48" t="str">
        <f>SR_HS2!A35</f>
        <v>23</v>
      </c>
      <c r="B75" s="58" t="str">
        <f>SR_HS2!B35</f>
        <v>  Zvyšky a odpady v potravinárskom priemysle; pripravené krmivo</v>
      </c>
      <c r="C75" s="144">
        <f>SR_HS2!C35</f>
        <v>112.926784</v>
      </c>
      <c r="D75" s="162">
        <f>SR_HS2!D35</f>
        <v>44.672215</v>
      </c>
      <c r="E75" s="155">
        <f>SR_HS2!E35</f>
        <v>115.765328</v>
      </c>
      <c r="F75" s="103">
        <f t="shared" si="4"/>
        <v>0.24374943831089396</v>
      </c>
      <c r="G75" s="145">
        <f>SR_HS2!F35</f>
        <v>46.049035</v>
      </c>
      <c r="H75" s="108">
        <f t="shared" si="5"/>
        <v>0.09539470208900912</v>
      </c>
      <c r="I75" s="168">
        <f t="shared" si="6"/>
        <v>-69.716293</v>
      </c>
      <c r="J75" s="138">
        <f t="shared" si="7"/>
        <v>2.838543999999999</v>
      </c>
      <c r="K75" s="114">
        <f>SR_HS2!G35</f>
        <v>102.51361448493918</v>
      </c>
      <c r="L75" s="51">
        <f>SR_HS2!H35</f>
        <v>103.08204999461074</v>
      </c>
      <c r="M75" s="35"/>
      <c r="N75" s="35"/>
      <c r="O75" s="42"/>
      <c r="P75" s="43"/>
      <c r="Q75" s="43"/>
      <c r="R75" s="43"/>
    </row>
    <row r="76" spans="1:18" s="26" customFormat="1" ht="12.75" customHeight="1">
      <c r="A76" s="48" t="str">
        <f>SR_HS2!A28</f>
        <v>16</v>
      </c>
      <c r="B76" s="58" t="str">
        <f>SR_HS2!B28</f>
        <v>  Prípravky z mäsa, rýb, kôrovcov a z vodných bezstavovcov</v>
      </c>
      <c r="C76" s="144">
        <f>SR_HS2!C28</f>
        <v>116.537224</v>
      </c>
      <c r="D76" s="162">
        <f>SR_HS2!D28</f>
        <v>37.404663</v>
      </c>
      <c r="E76" s="155">
        <f>SR_HS2!E28</f>
        <v>120.617902</v>
      </c>
      <c r="F76" s="103">
        <f t="shared" si="4"/>
        <v>0.25396676509860067</v>
      </c>
      <c r="G76" s="145">
        <f>SR_HS2!F28</f>
        <v>41.046445</v>
      </c>
      <c r="H76" s="108">
        <f t="shared" si="5"/>
        <v>0.08503138866184486</v>
      </c>
      <c r="I76" s="168">
        <f t="shared" si="6"/>
        <v>-79.57145700000001</v>
      </c>
      <c r="J76" s="138">
        <f t="shared" si="7"/>
        <v>4.080678000000006</v>
      </c>
      <c r="K76" s="114">
        <f>SR_HS2!G28</f>
        <v>103.50160906527172</v>
      </c>
      <c r="L76" s="51">
        <f>SR_HS2!H28</f>
        <v>109.73617112925199</v>
      </c>
      <c r="M76" s="35"/>
      <c r="N76" s="35"/>
      <c r="O76" s="42"/>
      <c r="P76" s="43"/>
      <c r="Q76" s="43"/>
      <c r="R76" s="43"/>
    </row>
    <row r="77" spans="1:18" s="26" customFormat="1" ht="12.75" customHeight="1">
      <c r="A77" s="48">
        <f>SR_HS2!A110</f>
        <v>99</v>
      </c>
      <c r="B77" s="58" t="str">
        <f>SR_HS2!B110</f>
        <v>  Nešpecifikované tovary z dôvodu zjednodušenia</v>
      </c>
      <c r="C77" s="144">
        <f>SR_HS2!C110</f>
        <v>78.754056</v>
      </c>
      <c r="D77" s="162">
        <f>SR_HS2!D110</f>
        <v>36.054945</v>
      </c>
      <c r="E77" s="155">
        <f>SR_HS2!E110</f>
        <v>96.703798</v>
      </c>
      <c r="F77" s="103">
        <f t="shared" si="4"/>
        <v>0.2036144746640389</v>
      </c>
      <c r="G77" s="145">
        <f>SR_HS2!F110</f>
        <v>40.211147</v>
      </c>
      <c r="H77" s="108">
        <f t="shared" si="5"/>
        <v>0.0833009940104576</v>
      </c>
      <c r="I77" s="168">
        <f t="shared" si="6"/>
        <v>-56.49265100000001</v>
      </c>
      <c r="J77" s="138">
        <f t="shared" si="7"/>
        <v>17.949742</v>
      </c>
      <c r="K77" s="114">
        <f>SR_HS2!G110</f>
        <v>122.79214927038171</v>
      </c>
      <c r="L77" s="51">
        <f>SR_HS2!H110</f>
        <v>111.52741184322983</v>
      </c>
      <c r="M77" s="35"/>
      <c r="N77" s="35"/>
      <c r="O77" s="42"/>
      <c r="P77" s="43"/>
      <c r="Q77" s="43"/>
      <c r="R77" s="43"/>
    </row>
    <row r="78" spans="1:18" s="26" customFormat="1" ht="12.75" customHeight="1">
      <c r="A78" s="48" t="str">
        <f>SR_HS2!A32</f>
        <v>20</v>
      </c>
      <c r="B78" s="58" t="str">
        <f>SR_HS2!B32</f>
        <v>  Prípravky zo zeleniny, ovocia, orechov alebo z iných častí rastlín</v>
      </c>
      <c r="C78" s="144">
        <f>SR_HS2!C32</f>
        <v>110.699155</v>
      </c>
      <c r="D78" s="162">
        <f>SR_HS2!D32</f>
        <v>36.179115</v>
      </c>
      <c r="E78" s="155">
        <f>SR_HS2!E32</f>
        <v>121.872022</v>
      </c>
      <c r="F78" s="103">
        <f aca="true" t="shared" si="8" ref="F78:F109">E78/$E$11*100</f>
        <v>0.2566073747772987</v>
      </c>
      <c r="G78" s="145">
        <f>SR_HS2!F32</f>
        <v>38.383697</v>
      </c>
      <c r="H78" s="108">
        <f aca="true" t="shared" si="9" ref="H78:H109">G78/$G$11*100</f>
        <v>0.07951526759224797</v>
      </c>
      <c r="I78" s="168">
        <f aca="true" t="shared" si="10" ref="I78:I111">G78-E78</f>
        <v>-83.488325</v>
      </c>
      <c r="J78" s="138">
        <f aca="true" t="shared" si="11" ref="J78:J111">E78-C78</f>
        <v>11.172866999999997</v>
      </c>
      <c r="K78" s="114">
        <f>SR_HS2!G32</f>
        <v>110.09300116157164</v>
      </c>
      <c r="L78" s="51">
        <f>SR_HS2!H32</f>
        <v>106.09352108253614</v>
      </c>
      <c r="M78" s="35"/>
      <c r="N78" s="35"/>
      <c r="O78" s="42"/>
      <c r="P78" s="43"/>
      <c r="Q78" s="43"/>
      <c r="R78" s="43"/>
    </row>
    <row r="79" spans="1:18" s="26" customFormat="1" ht="12.75" customHeight="1">
      <c r="A79" s="48" t="str">
        <f>SR_HS2!A67</f>
        <v>55</v>
      </c>
      <c r="B79" s="58" t="str">
        <f>SR_HS2!B67</f>
        <v>  Umelo vyrobené strižné vlákna</v>
      </c>
      <c r="C79" s="144">
        <f>SR_HS2!C67</f>
        <v>121.351761</v>
      </c>
      <c r="D79" s="154">
        <f>SR_HS2!D67</f>
        <v>43.257283</v>
      </c>
      <c r="E79" s="155">
        <f>SR_HS2!E67</f>
        <v>53.289298</v>
      </c>
      <c r="F79" s="103">
        <f t="shared" si="8"/>
        <v>0.11220316721671489</v>
      </c>
      <c r="G79" s="145">
        <f>SR_HS2!F67</f>
        <v>37.437551</v>
      </c>
      <c r="H79" s="108">
        <f t="shared" si="9"/>
        <v>0.07755524137665609</v>
      </c>
      <c r="I79" s="168">
        <f t="shared" si="10"/>
        <v>-15.851747000000003</v>
      </c>
      <c r="J79" s="138">
        <f t="shared" si="11"/>
        <v>-68.062463</v>
      </c>
      <c r="K79" s="114">
        <f>SR_HS2!G67</f>
        <v>43.91308173929178</v>
      </c>
      <c r="L79" s="51">
        <f>SR_HS2!H67</f>
        <v>86.54623777457311</v>
      </c>
      <c r="M79" s="35"/>
      <c r="N79" s="35"/>
      <c r="O79" s="42"/>
      <c r="P79" s="43"/>
      <c r="Q79" s="43"/>
      <c r="R79" s="43"/>
    </row>
    <row r="80" spans="1:18" s="26" customFormat="1" ht="12.75" customHeight="1">
      <c r="A80" s="48" t="str">
        <f>SR_HS2!A64</f>
        <v>52</v>
      </c>
      <c r="B80" s="58" t="str">
        <f>SR_HS2!B64</f>
        <v>  Bavlna</v>
      </c>
      <c r="C80" s="144">
        <f>SR_HS2!C64</f>
        <v>105.210738</v>
      </c>
      <c r="D80" s="162">
        <f>SR_HS2!D64</f>
        <v>25.382103</v>
      </c>
      <c r="E80" s="155">
        <f>SR_HS2!E64</f>
        <v>83.92616</v>
      </c>
      <c r="F80" s="103">
        <f t="shared" si="8"/>
        <v>0.1767105463527924</v>
      </c>
      <c r="G80" s="145">
        <f>SR_HS2!F64</f>
        <v>33.194819</v>
      </c>
      <c r="H80" s="108">
        <f t="shared" si="9"/>
        <v>0.06876604188130282</v>
      </c>
      <c r="I80" s="168">
        <f t="shared" si="10"/>
        <v>-50.73134099999999</v>
      </c>
      <c r="J80" s="138">
        <f t="shared" si="11"/>
        <v>-21.28457800000001</v>
      </c>
      <c r="K80" s="114">
        <f>SR_HS2!G64</f>
        <v>79.7695763715677</v>
      </c>
      <c r="L80" s="51">
        <f>SR_HS2!H64</f>
        <v>130.780412481976</v>
      </c>
      <c r="M80" s="35"/>
      <c r="N80" s="35"/>
      <c r="O80" s="42"/>
      <c r="P80" s="43"/>
      <c r="Q80" s="43"/>
      <c r="R80" s="43"/>
    </row>
    <row r="81" spans="1:18" s="26" customFormat="1" ht="12.75" customHeight="1">
      <c r="A81" s="48" t="str">
        <f>SR_HS2!A99</f>
        <v>88</v>
      </c>
      <c r="B81" s="58" t="str">
        <f>SR_HS2!B99</f>
        <v>  Lietadlá, kozmické lode a ich časti a súčasti</v>
      </c>
      <c r="C81" s="144">
        <f>SR_HS2!C99</f>
        <v>32.669345</v>
      </c>
      <c r="D81" s="162">
        <f>SR_HS2!D99</f>
        <v>35.258271</v>
      </c>
      <c r="E81" s="155">
        <f>SR_HS2!E99</f>
        <v>53.933833</v>
      </c>
      <c r="F81" s="103">
        <f t="shared" si="8"/>
        <v>0.11356026650486888</v>
      </c>
      <c r="G81" s="145">
        <f>SR_HS2!F99</f>
        <v>54.502143</v>
      </c>
      <c r="H81" s="108">
        <f t="shared" si="9"/>
        <v>0.11290607272655274</v>
      </c>
      <c r="I81" s="168">
        <f t="shared" si="10"/>
        <v>0.5683099999999968</v>
      </c>
      <c r="J81" s="138">
        <f t="shared" si="11"/>
        <v>21.264488</v>
      </c>
      <c r="K81" s="114">
        <f>SR_HS2!G99</f>
        <v>165.09003470990925</v>
      </c>
      <c r="L81" s="51">
        <f>SR_HS2!H99</f>
        <v>154.57973818398526</v>
      </c>
      <c r="M81" s="35"/>
      <c r="N81" s="35"/>
      <c r="O81" s="42"/>
      <c r="P81" s="43"/>
      <c r="Q81" s="43"/>
      <c r="R81" s="43"/>
    </row>
    <row r="82" spans="1:18" s="26" customFormat="1" ht="12.75" customHeight="1">
      <c r="A82" s="48" t="str">
        <f>SR_HS2!A71</f>
        <v>59</v>
      </c>
      <c r="B82" s="58" t="str">
        <f>SR_HS2!B71</f>
        <v>  Impregnované, vrstvené textílie; textil. výrobky na priemysel. použitie</v>
      </c>
      <c r="C82" s="144">
        <f>SR_HS2!C71</f>
        <v>96.215526</v>
      </c>
      <c r="D82" s="162">
        <f>SR_HS2!D71</f>
        <v>36.298621</v>
      </c>
      <c r="E82" s="155">
        <f>SR_HS2!E71</f>
        <v>110.65035</v>
      </c>
      <c r="F82" s="103">
        <f t="shared" si="8"/>
        <v>0.2329796073432611</v>
      </c>
      <c r="G82" s="145">
        <f>SR_HS2!F71</f>
        <v>32.321745</v>
      </c>
      <c r="H82" s="108">
        <f t="shared" si="9"/>
        <v>0.06695739086110968</v>
      </c>
      <c r="I82" s="168">
        <f t="shared" si="10"/>
        <v>-78.32860500000001</v>
      </c>
      <c r="J82" s="138">
        <f t="shared" si="11"/>
        <v>14.434824000000006</v>
      </c>
      <c r="K82" s="114">
        <f>SR_HS2!G71</f>
        <v>115.00259324051298</v>
      </c>
      <c r="L82" s="51">
        <f>SR_HS2!H71</f>
        <v>89.04400252560559</v>
      </c>
      <c r="M82" s="35"/>
      <c r="N82" s="35"/>
      <c r="O82" s="42"/>
      <c r="P82" s="43"/>
      <c r="Q82" s="43"/>
      <c r="R82" s="43"/>
    </row>
    <row r="83" spans="1:18" s="26" customFormat="1" ht="12.75" customHeight="1">
      <c r="A83" s="52" t="str">
        <f>SR_HS2!A47</f>
        <v>35</v>
      </c>
      <c r="B83" s="67" t="str">
        <f>SR_HS2!B47</f>
        <v>  Albumidoidné látky; modifikované škroby; gleje; enzýmy</v>
      </c>
      <c r="C83" s="147">
        <f>SR_HS2!C47</f>
        <v>48.425307</v>
      </c>
      <c r="D83" s="164">
        <f>SR_HS2!D47</f>
        <v>28.291463</v>
      </c>
      <c r="E83" s="157">
        <f>SR_HS2!E47</f>
        <v>54.886471</v>
      </c>
      <c r="F83" s="104">
        <f t="shared" si="8"/>
        <v>0.11556609140447624</v>
      </c>
      <c r="G83" s="148">
        <f>SR_HS2!F47</f>
        <v>29.421854</v>
      </c>
      <c r="H83" s="109">
        <f t="shared" si="9"/>
        <v>0.060950006818521196</v>
      </c>
      <c r="I83" s="170">
        <f t="shared" si="10"/>
        <v>-25.464617</v>
      </c>
      <c r="J83" s="139">
        <f t="shared" si="11"/>
        <v>6.461164000000004</v>
      </c>
      <c r="K83" s="115">
        <f>SR_HS2!G47</f>
        <v>113.3425359595552</v>
      </c>
      <c r="L83" s="55">
        <f>SR_HS2!H47</f>
        <v>103.99551977923518</v>
      </c>
      <c r="M83" s="35"/>
      <c r="N83" s="35"/>
      <c r="O83" s="42"/>
      <c r="P83" s="43"/>
      <c r="Q83" s="43"/>
      <c r="R83" s="43"/>
    </row>
    <row r="84" spans="1:18" s="26" customFormat="1" ht="12.75" customHeight="1">
      <c r="A84" s="44" t="str">
        <f>SR_HS2!A91</f>
        <v>80</v>
      </c>
      <c r="B84" s="68" t="str">
        <f>SR_HS2!B91</f>
        <v>  Cín a predmety z cínu</v>
      </c>
      <c r="C84" s="142">
        <f>SR_HS2!C91</f>
        <v>28.939737</v>
      </c>
      <c r="D84" s="165">
        <f>SR_HS2!D91</f>
        <v>16.541164</v>
      </c>
      <c r="E84" s="153">
        <f>SR_HS2!E91</f>
        <v>44.044996</v>
      </c>
      <c r="F84" s="105">
        <f t="shared" si="8"/>
        <v>0.09273884694911047</v>
      </c>
      <c r="G84" s="143">
        <f>SR_HS2!F91</f>
        <v>19.931169</v>
      </c>
      <c r="H84" s="110">
        <f t="shared" si="9"/>
        <v>0.04128920245648347</v>
      </c>
      <c r="I84" s="167">
        <f t="shared" si="10"/>
        <v>-24.113826999999997</v>
      </c>
      <c r="J84" s="137">
        <f t="shared" si="11"/>
        <v>15.105258999999997</v>
      </c>
      <c r="K84" s="116">
        <f>SR_HS2!G91</f>
        <v>152.19556418221768</v>
      </c>
      <c r="L84" s="47">
        <f>SR_HS2!H91</f>
        <v>120.49435577810608</v>
      </c>
      <c r="M84" s="35"/>
      <c r="N84" s="35"/>
      <c r="O84" s="42"/>
      <c r="P84" s="43"/>
      <c r="Q84" s="43"/>
      <c r="R84" s="43"/>
    </row>
    <row r="85" spans="1:18" s="26" customFormat="1" ht="12.75" customHeight="1">
      <c r="A85" s="48" t="str">
        <f>SR_HS2!A70</f>
        <v>58</v>
      </c>
      <c r="B85" s="58" t="str">
        <f>SR_HS2!B70</f>
        <v>  Špeciálne tkaniny; všívané textílie; čipky, tapisérie; výšivky</v>
      </c>
      <c r="C85" s="144">
        <f>SR_HS2!C70</f>
        <v>30.235912</v>
      </c>
      <c r="D85" s="162">
        <f>SR_HS2!D70</f>
        <v>13.01008</v>
      </c>
      <c r="E85" s="155">
        <f>SR_HS2!E70</f>
        <v>28.967762</v>
      </c>
      <c r="F85" s="103">
        <f t="shared" si="8"/>
        <v>0.06099300920758985</v>
      </c>
      <c r="G85" s="145">
        <f>SR_HS2!F70</f>
        <v>16.135876</v>
      </c>
      <c r="H85" s="108">
        <f t="shared" si="9"/>
        <v>0.03342691294106797</v>
      </c>
      <c r="I85" s="168">
        <f t="shared" si="10"/>
        <v>-12.831886</v>
      </c>
      <c r="J85" s="138">
        <f t="shared" si="11"/>
        <v>-1.2681499999999986</v>
      </c>
      <c r="K85" s="114">
        <f>SR_HS2!G70</f>
        <v>95.80581528349468</v>
      </c>
      <c r="L85" s="51">
        <f>SR_HS2!H70</f>
        <v>124.02595525930661</v>
      </c>
      <c r="M85" s="35"/>
      <c r="N85" s="35"/>
      <c r="O85" s="42"/>
      <c r="P85" s="43"/>
      <c r="Q85" s="43"/>
      <c r="R85" s="43"/>
    </row>
    <row r="86" spans="1:18" s="26" customFormat="1" ht="12.75" customHeight="1">
      <c r="A86" s="48" t="str">
        <f>SR_HS2!A87</f>
        <v>75</v>
      </c>
      <c r="B86" s="58" t="str">
        <f>SR_HS2!B87</f>
        <v>  Nikel a predmety z niklu</v>
      </c>
      <c r="C86" s="144">
        <f>SR_HS2!C87</f>
        <v>3.813124</v>
      </c>
      <c r="D86" s="162">
        <f>SR_HS2!D87</f>
        <v>12.413842</v>
      </c>
      <c r="E86" s="155">
        <f>SR_HS2!E87</f>
        <v>16.982027</v>
      </c>
      <c r="F86" s="103">
        <f t="shared" si="8"/>
        <v>0.0357564705611203</v>
      </c>
      <c r="G86" s="145">
        <f>SR_HS2!F87</f>
        <v>13.186763</v>
      </c>
      <c r="H86" s="108">
        <f t="shared" si="9"/>
        <v>0.0273175611150889</v>
      </c>
      <c r="I86" s="168">
        <f t="shared" si="10"/>
        <v>-3.7952639999999995</v>
      </c>
      <c r="J86" s="138">
        <f t="shared" si="11"/>
        <v>13.168902999999998</v>
      </c>
      <c r="K86" s="114">
        <f>SR_HS2!G87</f>
        <v>445.35732381113223</v>
      </c>
      <c r="L86" s="51">
        <f>SR_HS2!H87</f>
        <v>106.22628353091652</v>
      </c>
      <c r="M86" s="35"/>
      <c r="N86" s="35"/>
      <c r="O86" s="42"/>
      <c r="P86" s="43"/>
      <c r="Q86" s="43"/>
      <c r="R86" s="43"/>
    </row>
    <row r="87" spans="1:18" s="26" customFormat="1" ht="12.75" customHeight="1">
      <c r="A87" s="48" t="str">
        <f>SR_HS2!A104</f>
        <v>93</v>
      </c>
      <c r="B87" s="58" t="str">
        <f>SR_HS2!B104</f>
        <v>  Zbrane a strelivo; ich časti, súčasti a príslušenstvo</v>
      </c>
      <c r="C87" s="144">
        <f>SR_HS2!C104</f>
        <v>12.186213</v>
      </c>
      <c r="D87" s="162">
        <f>SR_HS2!D104</f>
        <v>15.049303</v>
      </c>
      <c r="E87" s="155">
        <f>SR_HS2!E104</f>
        <v>12.889105</v>
      </c>
      <c r="F87" s="103">
        <f t="shared" si="8"/>
        <v>0.02713862741424734</v>
      </c>
      <c r="G87" s="145">
        <f>SR_HS2!F104</f>
        <v>15.301727</v>
      </c>
      <c r="H87" s="108">
        <f t="shared" si="9"/>
        <v>0.03169889854613342</v>
      </c>
      <c r="I87" s="168">
        <f t="shared" si="10"/>
        <v>2.412621999999999</v>
      </c>
      <c r="J87" s="138">
        <f t="shared" si="11"/>
        <v>0.7028920000000003</v>
      </c>
      <c r="K87" s="114">
        <f>SR_HS2!G104</f>
        <v>105.76792806756292</v>
      </c>
      <c r="L87" s="51">
        <f>SR_HS2!H104</f>
        <v>101.67731356063467</v>
      </c>
      <c r="M87" s="35"/>
      <c r="N87" s="35"/>
      <c r="O87" s="42"/>
      <c r="P87" s="43"/>
      <c r="Q87" s="43"/>
      <c r="R87" s="43"/>
    </row>
    <row r="88" spans="1:18" s="26" customFormat="1" ht="12.75" customHeight="1">
      <c r="A88" s="48" t="str">
        <f>SR_HS2!A63</f>
        <v>51</v>
      </c>
      <c r="B88" s="58" t="str">
        <f>SR_HS2!B63</f>
        <v>  Vlna, jemné alebo hrubé chlpy zvierat; priadza a tkaniny z vlásia</v>
      </c>
      <c r="C88" s="144">
        <f>SR_HS2!C63</f>
        <v>31.63499</v>
      </c>
      <c r="D88" s="162">
        <f>SR_HS2!D63</f>
        <v>13.030552</v>
      </c>
      <c r="E88" s="155">
        <f>SR_HS2!E63</f>
        <v>30.864076</v>
      </c>
      <c r="F88" s="103">
        <f t="shared" si="8"/>
        <v>0.06498578908690816</v>
      </c>
      <c r="G88" s="145">
        <f>SR_HS2!F63</f>
        <v>14.280438</v>
      </c>
      <c r="H88" s="108">
        <f t="shared" si="9"/>
        <v>0.029583206873077035</v>
      </c>
      <c r="I88" s="168">
        <f t="shared" si="10"/>
        <v>-16.583638</v>
      </c>
      <c r="J88" s="138">
        <f t="shared" si="11"/>
        <v>-0.7709139999999977</v>
      </c>
      <c r="K88" s="114">
        <f>SR_HS2!G63</f>
        <v>97.56309706435817</v>
      </c>
      <c r="L88" s="51">
        <f>SR_HS2!H63</f>
        <v>109.59196509863895</v>
      </c>
      <c r="M88" s="35"/>
      <c r="N88" s="35"/>
      <c r="O88" s="42"/>
      <c r="P88" s="43"/>
      <c r="Q88" s="43"/>
      <c r="R88" s="43"/>
    </row>
    <row r="89" spans="1:18" s="26" customFormat="1" ht="12.75" customHeight="1">
      <c r="A89" s="48" t="str">
        <f>SR_HS2!A77</f>
        <v>65</v>
      </c>
      <c r="B89" s="58" t="str">
        <f>SR_HS2!B77</f>
        <v>  Pokrývky hlavy a ich časti</v>
      </c>
      <c r="C89" s="144">
        <f>SR_HS2!C77</f>
        <v>12.389885</v>
      </c>
      <c r="D89" s="162">
        <f>SR_HS2!D77</f>
        <v>9.441845</v>
      </c>
      <c r="E89" s="155">
        <f>SR_HS2!E77</f>
        <v>14.8039</v>
      </c>
      <c r="F89" s="103">
        <f t="shared" si="8"/>
        <v>0.031170319923514957</v>
      </c>
      <c r="G89" s="145">
        <f>SR_HS2!F77</f>
        <v>10.5535</v>
      </c>
      <c r="H89" s="108">
        <f t="shared" si="9"/>
        <v>0.02186252086490754</v>
      </c>
      <c r="I89" s="168">
        <f t="shared" si="10"/>
        <v>-4.250400000000001</v>
      </c>
      <c r="J89" s="138">
        <f t="shared" si="11"/>
        <v>2.414015000000001</v>
      </c>
      <c r="K89" s="114">
        <f>SR_HS2!G77</f>
        <v>119.48375630605128</v>
      </c>
      <c r="L89" s="51">
        <f>SR_HS2!H77</f>
        <v>111.77370524510832</v>
      </c>
      <c r="M89" s="35"/>
      <c r="N89" s="35"/>
      <c r="O89" s="42"/>
      <c r="P89" s="43"/>
      <c r="Q89" s="43"/>
      <c r="R89" s="43"/>
    </row>
    <row r="90" spans="1:18" s="26" customFormat="1" ht="12.75" customHeight="1">
      <c r="A90" s="48" t="str">
        <f>SR_HS2!A17</f>
        <v>05</v>
      </c>
      <c r="B90" s="49" t="str">
        <f>SR_HS2!B17</f>
        <v>  Výrobky živočíšneho pôvodu inde neuvedené ani nezahrnuté</v>
      </c>
      <c r="C90" s="144">
        <f>SR_HS2!C17</f>
        <v>15.619424</v>
      </c>
      <c r="D90" s="162">
        <f>SR_HS2!D17</f>
        <v>8.499799</v>
      </c>
      <c r="E90" s="155">
        <f>SR_HS2!E17</f>
        <v>16.650591</v>
      </c>
      <c r="F90" s="103">
        <f t="shared" si="8"/>
        <v>0.03505861620151438</v>
      </c>
      <c r="G90" s="145">
        <f>SR_HS2!F17</f>
        <v>10.447329</v>
      </c>
      <c r="H90" s="108">
        <f t="shared" si="9"/>
        <v>0.02164257812527158</v>
      </c>
      <c r="I90" s="168">
        <f t="shared" si="10"/>
        <v>-6.203261999999999</v>
      </c>
      <c r="J90" s="138">
        <f t="shared" si="11"/>
        <v>1.0311669999999982</v>
      </c>
      <c r="K90" s="114">
        <f>SR_HS2!G17</f>
        <v>106.60182475358886</v>
      </c>
      <c r="L90" s="51">
        <f>SR_HS2!H17</f>
        <v>122.91265946406497</v>
      </c>
      <c r="M90" s="35"/>
      <c r="N90" s="35"/>
      <c r="O90" s="42"/>
      <c r="P90" s="43"/>
      <c r="Q90" s="43"/>
      <c r="R90" s="43"/>
    </row>
    <row r="91" spans="1:18" s="26" customFormat="1" ht="12.75" customHeight="1">
      <c r="A91" s="48" t="str">
        <f>SR_HS2!A102</f>
        <v>91</v>
      </c>
      <c r="B91" s="58" t="str">
        <f>SR_HS2!B102</f>
        <v>  Hodiny a hodinky a ich časti</v>
      </c>
      <c r="C91" s="144">
        <f>SR_HS2!C102</f>
        <v>19.74264</v>
      </c>
      <c r="D91" s="162">
        <f>SR_HS2!D102</f>
        <v>6.803281</v>
      </c>
      <c r="E91" s="155">
        <f>SR_HS2!E102</f>
        <v>25.422159</v>
      </c>
      <c r="F91" s="103">
        <f t="shared" si="8"/>
        <v>0.05352757240838327</v>
      </c>
      <c r="G91" s="145">
        <f>SR_HS2!F102</f>
        <v>8.868013</v>
      </c>
      <c r="H91" s="108">
        <f t="shared" si="9"/>
        <v>0.018370883521369338</v>
      </c>
      <c r="I91" s="168">
        <f t="shared" si="10"/>
        <v>-16.554146000000003</v>
      </c>
      <c r="J91" s="138">
        <f t="shared" si="11"/>
        <v>5.679518999999999</v>
      </c>
      <c r="K91" s="114">
        <f>SR_HS2!G102</f>
        <v>128.76777877730638</v>
      </c>
      <c r="L91" s="51">
        <f>SR_HS2!H102</f>
        <v>130.34906245971612</v>
      </c>
      <c r="M91" s="35"/>
      <c r="N91" s="35"/>
      <c r="O91" s="42"/>
      <c r="P91" s="43"/>
      <c r="Q91" s="43"/>
      <c r="R91" s="43"/>
    </row>
    <row r="92" spans="1:18" s="26" customFormat="1" ht="12.75" customHeight="1">
      <c r="A92" s="59" t="str">
        <f>SR_HS2!A92</f>
        <v>81</v>
      </c>
      <c r="B92" s="60" t="str">
        <f>SR_HS2!B92</f>
        <v>  Ostatné základné kovy; cermenty; predmety z nich</v>
      </c>
      <c r="C92" s="149">
        <f>SR_HS2!C92</f>
        <v>8.896188</v>
      </c>
      <c r="D92" s="166">
        <f>SR_HS2!D92</f>
        <v>5.968144</v>
      </c>
      <c r="E92" s="159">
        <f>SR_HS2!E92</f>
        <v>16.695343</v>
      </c>
      <c r="F92" s="106">
        <f t="shared" si="8"/>
        <v>0.035152843679220745</v>
      </c>
      <c r="G92" s="150">
        <f>SR_HS2!F92</f>
        <v>8.403144</v>
      </c>
      <c r="H92" s="111">
        <f t="shared" si="9"/>
        <v>0.017407865734668366</v>
      </c>
      <c r="I92" s="171">
        <f t="shared" si="10"/>
        <v>-8.292199000000002</v>
      </c>
      <c r="J92" s="139">
        <f t="shared" si="11"/>
        <v>7.799155000000001</v>
      </c>
      <c r="K92" s="117">
        <f>SR_HS2!G92</f>
        <v>187.66850475731854</v>
      </c>
      <c r="L92" s="62">
        <f>SR_HS2!H92</f>
        <v>140.79995388851208</v>
      </c>
      <c r="M92" s="35"/>
      <c r="N92" s="35"/>
      <c r="O92" s="42"/>
      <c r="P92" s="43"/>
      <c r="Q92" s="43"/>
      <c r="R92" s="43"/>
    </row>
    <row r="93" spans="1:18" s="26" customFormat="1" ht="12.75" customHeight="1">
      <c r="A93" s="63" t="str">
        <f>SR_HS2!A69</f>
        <v>57</v>
      </c>
      <c r="B93" s="64" t="str">
        <f>SR_HS2!B69</f>
        <v>  Koberce a ostatné textilné podlahové krytiny</v>
      </c>
      <c r="C93" s="151">
        <f>SR_HS2!C69</f>
        <v>36.825951</v>
      </c>
      <c r="D93" s="163">
        <f>SR_HS2!D69</f>
        <v>7.06923</v>
      </c>
      <c r="E93" s="161">
        <f>SR_HS2!E69</f>
        <v>35.403969</v>
      </c>
      <c r="F93" s="107">
        <f t="shared" si="8"/>
        <v>0.07454475106507108</v>
      </c>
      <c r="G93" s="146">
        <f>SR_HS2!F69</f>
        <v>8.169252</v>
      </c>
      <c r="H93" s="112">
        <f t="shared" si="9"/>
        <v>0.01692333749947294</v>
      </c>
      <c r="I93" s="169">
        <f t="shared" si="10"/>
        <v>-27.234716999999996</v>
      </c>
      <c r="J93" s="137">
        <f t="shared" si="11"/>
        <v>-1.421982000000007</v>
      </c>
      <c r="K93" s="118">
        <f>SR_HS2!G69</f>
        <v>96.13864147052168</v>
      </c>
      <c r="L93" s="66">
        <f>SR_HS2!H69</f>
        <v>115.56070463119745</v>
      </c>
      <c r="M93" s="35"/>
      <c r="N93" s="35"/>
      <c r="O93" s="42"/>
      <c r="P93" s="43"/>
      <c r="Q93" s="43"/>
      <c r="R93" s="43"/>
    </row>
    <row r="94" spans="1:18" s="26" customFormat="1" ht="12.75" customHeight="1">
      <c r="A94" s="48" t="str">
        <f>SR_HS2!A78</f>
        <v>66</v>
      </c>
      <c r="B94" s="58" t="str">
        <f>SR_HS2!B78</f>
        <v>  Dáždniky, slnečníky, palice, biče a ich časti</v>
      </c>
      <c r="C94" s="144">
        <f>SR_HS2!C78</f>
        <v>4.394928</v>
      </c>
      <c r="D94" s="162">
        <f>SR_HS2!D78</f>
        <v>5.220774</v>
      </c>
      <c r="E94" s="155">
        <f>SR_HS2!E78</f>
        <v>4.511635</v>
      </c>
      <c r="F94" s="103">
        <f t="shared" si="8"/>
        <v>0.009499463406813569</v>
      </c>
      <c r="G94" s="145">
        <f>SR_HS2!F78</f>
        <v>6.497473</v>
      </c>
      <c r="H94" s="108">
        <f t="shared" si="9"/>
        <v>0.013460097506199213</v>
      </c>
      <c r="I94" s="168">
        <f t="shared" si="10"/>
        <v>1.9858380000000002</v>
      </c>
      <c r="J94" s="138">
        <f t="shared" si="11"/>
        <v>0.1167069999999999</v>
      </c>
      <c r="K94" s="114">
        <f>SR_HS2!G78</f>
        <v>102.65549287724394</v>
      </c>
      <c r="L94" s="51">
        <f>SR_HS2!H78</f>
        <v>124.45420928007995</v>
      </c>
      <c r="M94" s="35"/>
      <c r="N94" s="35"/>
      <c r="O94" s="42"/>
      <c r="P94" s="43"/>
      <c r="Q94" s="43"/>
      <c r="R94" s="43"/>
    </row>
    <row r="95" spans="1:18" s="26" customFormat="1" ht="12.75" customHeight="1">
      <c r="A95" s="48" t="str">
        <f>SR_HS2!A49</f>
        <v>37</v>
      </c>
      <c r="B95" s="58" t="str">
        <f>SR_HS2!B49</f>
        <v>  Fotografický alebo kinematografický tovar</v>
      </c>
      <c r="C95" s="144">
        <f>SR_HS2!C49</f>
        <v>23.444891</v>
      </c>
      <c r="D95" s="162">
        <f>SR_HS2!D49</f>
        <v>7.016353</v>
      </c>
      <c r="E95" s="155">
        <f>SR_HS2!E49</f>
        <v>21.810737</v>
      </c>
      <c r="F95" s="103">
        <f t="shared" si="8"/>
        <v>0.045923550554762244</v>
      </c>
      <c r="G95" s="145">
        <f>SR_HS2!F49</f>
        <v>6.598869</v>
      </c>
      <c r="H95" s="108">
        <f t="shared" si="9"/>
        <v>0.01367014840548553</v>
      </c>
      <c r="I95" s="168">
        <f t="shared" si="10"/>
        <v>-15.211867999999999</v>
      </c>
      <c r="J95" s="138">
        <f t="shared" si="11"/>
        <v>-1.6341539999999988</v>
      </c>
      <c r="K95" s="114">
        <f>SR_HS2!G49</f>
        <v>93.0298076455122</v>
      </c>
      <c r="L95" s="51">
        <f>SR_HS2!H49</f>
        <v>94.04984327327887</v>
      </c>
      <c r="M95" s="35"/>
      <c r="N95" s="35"/>
      <c r="O95" s="42"/>
      <c r="P95" s="43"/>
      <c r="Q95" s="43"/>
      <c r="R95" s="43"/>
    </row>
    <row r="96" spans="1:18" s="26" customFormat="1" ht="12.75" customHeight="1">
      <c r="A96" s="48" t="str">
        <f>SR_HS2!A18</f>
        <v>06</v>
      </c>
      <c r="B96" s="49" t="str">
        <f>SR_HS2!B18</f>
        <v>  Živé stromy a ostatné rastliny; cibuľky, korene; rezané kvety</v>
      </c>
      <c r="C96" s="144">
        <f>SR_HS2!C18</f>
        <v>44.107141</v>
      </c>
      <c r="D96" s="162">
        <f>SR_HS2!D18</f>
        <v>6.222165</v>
      </c>
      <c r="E96" s="155">
        <f>SR_HS2!E18</f>
        <v>48.082395</v>
      </c>
      <c r="F96" s="103">
        <f t="shared" si="8"/>
        <v>0.10123978376230694</v>
      </c>
      <c r="G96" s="145">
        <f>SR_HS2!F18</f>
        <v>6.408481</v>
      </c>
      <c r="H96" s="108">
        <f t="shared" si="9"/>
        <v>0.013275742604336338</v>
      </c>
      <c r="I96" s="168">
        <f t="shared" si="10"/>
        <v>-41.673913999999996</v>
      </c>
      <c r="J96" s="138">
        <f t="shared" si="11"/>
        <v>3.9752539999999996</v>
      </c>
      <c r="K96" s="114">
        <f>SR_HS2!G18</f>
        <v>109.01272199891623</v>
      </c>
      <c r="L96" s="51">
        <f>SR_HS2!H18</f>
        <v>102.9943918234248</v>
      </c>
      <c r="M96" s="35"/>
      <c r="N96" s="35"/>
      <c r="O96" s="42"/>
      <c r="P96" s="43"/>
      <c r="Q96" s="43"/>
      <c r="R96" s="43"/>
    </row>
    <row r="97" spans="1:18" s="26" customFormat="1" ht="12.75" customHeight="1">
      <c r="A97" s="48" t="str">
        <f>SR_HS2!A15</f>
        <v>03</v>
      </c>
      <c r="B97" s="49" t="str">
        <f>SR_HS2!B15</f>
        <v>  Ryby, kôrovce, mäkkýše a ostatné vodné bezstavovce</v>
      </c>
      <c r="C97" s="144">
        <f>SR_HS2!C15</f>
        <v>28.433647</v>
      </c>
      <c r="D97" s="162">
        <f>SR_HS2!D15</f>
        <v>3.535927</v>
      </c>
      <c r="E97" s="155">
        <f>SR_HS2!E15</f>
        <v>32.277237</v>
      </c>
      <c r="F97" s="103">
        <f t="shared" si="8"/>
        <v>0.06796126720236653</v>
      </c>
      <c r="G97" s="145">
        <f>SR_HS2!F15</f>
        <v>5.211946</v>
      </c>
      <c r="H97" s="108">
        <f t="shared" si="9"/>
        <v>0.01079701313988453</v>
      </c>
      <c r="I97" s="168">
        <f t="shared" si="10"/>
        <v>-27.065291</v>
      </c>
      <c r="J97" s="138">
        <f t="shared" si="11"/>
        <v>3.843589999999999</v>
      </c>
      <c r="K97" s="114">
        <f>SR_HS2!G15</f>
        <v>113.51775240087913</v>
      </c>
      <c r="L97" s="51">
        <f>SR_HS2!H15</f>
        <v>147.3997059328431</v>
      </c>
      <c r="M97" s="35"/>
      <c r="N97" s="35"/>
      <c r="O97" s="42"/>
      <c r="P97" s="43"/>
      <c r="Q97" s="43"/>
      <c r="R97" s="43"/>
    </row>
    <row r="98" spans="1:18" s="26" customFormat="1" ht="12.75" customHeight="1">
      <c r="A98" s="48" t="str">
        <f>SR_HS2!A36</f>
        <v>24</v>
      </c>
      <c r="B98" s="58" t="str">
        <f>SR_HS2!B36</f>
        <v>  Tabak a vyrobené tabakové náhradky</v>
      </c>
      <c r="C98" s="144">
        <f>SR_HS2!C36</f>
        <v>52.244817</v>
      </c>
      <c r="D98" s="162">
        <f>SR_HS2!D36</f>
        <v>0.495683</v>
      </c>
      <c r="E98" s="155">
        <f>SR_HS2!E36</f>
        <v>96.717062</v>
      </c>
      <c r="F98" s="103">
        <f t="shared" si="8"/>
        <v>0.2036424026508171</v>
      </c>
      <c r="G98" s="145">
        <f>SR_HS2!F36</f>
        <v>4.051739</v>
      </c>
      <c r="H98" s="108">
        <f t="shared" si="9"/>
        <v>0.008393540382494872</v>
      </c>
      <c r="I98" s="168">
        <f t="shared" si="10"/>
        <v>-92.665323</v>
      </c>
      <c r="J98" s="138">
        <f t="shared" si="11"/>
        <v>44.472245</v>
      </c>
      <c r="K98" s="114">
        <f>SR_HS2!G36</f>
        <v>185.12278835238337</v>
      </c>
      <c r="L98" s="51">
        <f>SR_HS2!H36</f>
        <v>817.4052771630256</v>
      </c>
      <c r="M98" s="35"/>
      <c r="N98" s="35"/>
      <c r="O98" s="42"/>
      <c r="P98" s="43"/>
      <c r="Q98" s="43"/>
      <c r="R98" s="43"/>
    </row>
    <row r="99" spans="1:18" s="26" customFormat="1" ht="12.75" customHeight="1">
      <c r="A99" s="48" t="str">
        <f>SR_HS2!A89</f>
        <v>78</v>
      </c>
      <c r="B99" s="58" t="str">
        <f>SR_HS2!B89</f>
        <v>  Olovo a predmety z olova</v>
      </c>
      <c r="C99" s="144">
        <f>SR_HS2!C89</f>
        <v>3.68397</v>
      </c>
      <c r="D99" s="162">
        <f>SR_HS2!D89</f>
        <v>2.045902</v>
      </c>
      <c r="E99" s="155">
        <f>SR_HS2!E89</f>
        <v>4.892254</v>
      </c>
      <c r="F99" s="103">
        <f t="shared" si="8"/>
        <v>0.010300874926681195</v>
      </c>
      <c r="G99" s="145">
        <f>SR_HS2!F89</f>
        <v>2.366603</v>
      </c>
      <c r="H99" s="108">
        <f t="shared" si="9"/>
        <v>0.004902630166906977</v>
      </c>
      <c r="I99" s="168">
        <f t="shared" si="10"/>
        <v>-2.5256510000000003</v>
      </c>
      <c r="J99" s="138">
        <f t="shared" si="11"/>
        <v>1.2082840000000004</v>
      </c>
      <c r="K99" s="114">
        <f>SR_HS2!G89</f>
        <v>132.79842126835996</v>
      </c>
      <c r="L99" s="51">
        <f>SR_HS2!H89</f>
        <v>115.67528649954886</v>
      </c>
      <c r="M99" s="35"/>
      <c r="N99" s="35"/>
      <c r="O99" s="42"/>
      <c r="P99" s="43"/>
      <c r="Q99" s="43"/>
      <c r="R99" s="43"/>
    </row>
    <row r="100" spans="1:18" s="26" customFormat="1" ht="12.75" customHeight="1">
      <c r="A100" s="48" t="str">
        <f>SR_HS2!A103</f>
        <v>92</v>
      </c>
      <c r="B100" s="58" t="str">
        <f>SR_HS2!B103</f>
        <v>  Hudobné nástroje; časti, súčasti a príslušenstvo týchto nástrojov</v>
      </c>
      <c r="C100" s="144">
        <f>SR_HS2!C103</f>
        <v>4.962772</v>
      </c>
      <c r="D100" s="162">
        <f>SR_HS2!D103</f>
        <v>9.045088</v>
      </c>
      <c r="E100" s="155">
        <f>SR_HS2!E103</f>
        <v>5.062613</v>
      </c>
      <c r="F100" s="103">
        <f t="shared" si="8"/>
        <v>0.010659573954089518</v>
      </c>
      <c r="G100" s="145">
        <f>SR_HS2!F103</f>
        <v>1.596125</v>
      </c>
      <c r="H100" s="108">
        <f t="shared" si="9"/>
        <v>0.00330651595352258</v>
      </c>
      <c r="I100" s="168">
        <f t="shared" si="10"/>
        <v>-3.466488</v>
      </c>
      <c r="J100" s="138">
        <f t="shared" si="11"/>
        <v>0.09984099999999962</v>
      </c>
      <c r="K100" s="114">
        <f>SR_HS2!G103</f>
        <v>102.01179905101424</v>
      </c>
      <c r="L100" s="51">
        <f>SR_HS2!H103</f>
        <v>17.646318089995365</v>
      </c>
      <c r="M100" s="35"/>
      <c r="N100" s="35"/>
      <c r="O100" s="42"/>
      <c r="P100" s="43"/>
      <c r="Q100" s="43"/>
      <c r="R100" s="43"/>
    </row>
    <row r="101" spans="1:18" s="26" customFormat="1" ht="12.75" customHeight="1">
      <c r="A101" s="48" t="str">
        <f>SR_HS2!A58</f>
        <v>46</v>
      </c>
      <c r="B101" s="58" t="str">
        <f>SR_HS2!B58</f>
        <v>  Výrobky zo slamy, z esparta; košíkársky tovar a práce z prútia</v>
      </c>
      <c r="C101" s="144">
        <f>SR_HS2!C58</f>
        <v>2.936414</v>
      </c>
      <c r="D101" s="162">
        <f>SR_HS2!D58</f>
        <v>0.744675</v>
      </c>
      <c r="E101" s="155">
        <f>SR_HS2!E58</f>
        <v>3.593239</v>
      </c>
      <c r="F101" s="103">
        <f t="shared" si="8"/>
        <v>0.00756573667693317</v>
      </c>
      <c r="G101" s="145">
        <f>SR_HS2!F58</f>
        <v>1.172583</v>
      </c>
      <c r="H101" s="108">
        <f t="shared" si="9"/>
        <v>0.0024291107503042475</v>
      </c>
      <c r="I101" s="168">
        <f t="shared" si="10"/>
        <v>-2.420656</v>
      </c>
      <c r="J101" s="138">
        <f t="shared" si="11"/>
        <v>0.656825</v>
      </c>
      <c r="K101" s="114">
        <f>SR_HS2!G58</f>
        <v>122.36826959686202</v>
      </c>
      <c r="L101" s="51">
        <f>SR_HS2!H58</f>
        <v>157.4623829187229</v>
      </c>
      <c r="M101" s="35"/>
      <c r="N101" s="35"/>
      <c r="O101" s="42"/>
      <c r="P101" s="43"/>
      <c r="Q101" s="43"/>
      <c r="R101" s="43"/>
    </row>
    <row r="102" spans="1:18" s="26" customFormat="1" ht="12.75" customHeight="1">
      <c r="A102" s="52" t="str">
        <f>SR_HS2!A79</f>
        <v>67</v>
      </c>
      <c r="B102" s="67" t="str">
        <f>SR_HS2!B79</f>
        <v>  Upravené perie a páperie; umelé kvetiny; predmety z ľud. vlasov</v>
      </c>
      <c r="C102" s="147">
        <f>SR_HS2!C79</f>
        <v>4.431648</v>
      </c>
      <c r="D102" s="164">
        <f>SR_HS2!D79</f>
        <v>1.20294</v>
      </c>
      <c r="E102" s="157">
        <f>SR_HS2!E79</f>
        <v>4.588893</v>
      </c>
      <c r="F102" s="104">
        <f t="shared" si="8"/>
        <v>0.009662133823166753</v>
      </c>
      <c r="G102" s="148">
        <f>SR_HS2!F79</f>
        <v>0.863634</v>
      </c>
      <c r="H102" s="109">
        <f t="shared" si="9"/>
        <v>0.0017890952143500788</v>
      </c>
      <c r="I102" s="170">
        <f t="shared" si="10"/>
        <v>-3.7252589999999994</v>
      </c>
      <c r="J102" s="139">
        <f t="shared" si="11"/>
        <v>0.15724499999999964</v>
      </c>
      <c r="K102" s="115">
        <f>SR_HS2!G79</f>
        <v>103.54822855966898</v>
      </c>
      <c r="L102" s="55">
        <f>SR_HS2!H79</f>
        <v>71.79360566611803</v>
      </c>
      <c r="M102" s="35"/>
      <c r="N102" s="35"/>
      <c r="O102" s="42"/>
      <c r="P102" s="43"/>
      <c r="Q102" s="43"/>
      <c r="R102" s="43"/>
    </row>
    <row r="103" spans="1:18" s="26" customFormat="1" ht="12.75" customHeight="1">
      <c r="A103" s="44" t="str">
        <f>SR_HS2!A48</f>
        <v>36</v>
      </c>
      <c r="B103" s="68" t="str">
        <f>SR_HS2!B48</f>
        <v>  Výbušniny; pyrotechnické výrobky; zápalky; pyroforické zliatiny </v>
      </c>
      <c r="C103" s="142">
        <f>SR_HS2!C48</f>
        <v>5.592454</v>
      </c>
      <c r="D103" s="165">
        <f>SR_HS2!D48</f>
        <v>3.835142</v>
      </c>
      <c r="E103" s="153">
        <f>SR_HS2!E48</f>
        <v>6.493269</v>
      </c>
      <c r="F103" s="105">
        <f t="shared" si="8"/>
        <v>0.013671888629309981</v>
      </c>
      <c r="G103" s="143">
        <f>SR_HS2!F48</f>
        <v>0.611448</v>
      </c>
      <c r="H103" s="110">
        <f t="shared" si="9"/>
        <v>0.001266669318975315</v>
      </c>
      <c r="I103" s="167">
        <f t="shared" si="10"/>
        <v>-5.8818209999999995</v>
      </c>
      <c r="J103" s="137">
        <f t="shared" si="11"/>
        <v>0.9008149999999997</v>
      </c>
      <c r="K103" s="116">
        <f>SR_HS2!G48</f>
        <v>116.10768725142844</v>
      </c>
      <c r="L103" s="47">
        <f>SR_HS2!H48</f>
        <v>15.943294928844878</v>
      </c>
      <c r="M103" s="35"/>
      <c r="N103" s="35"/>
      <c r="O103" s="42"/>
      <c r="P103" s="43"/>
      <c r="Q103" s="43"/>
      <c r="R103" s="43"/>
    </row>
    <row r="104" spans="1:18" s="26" customFormat="1" ht="12.75" customHeight="1">
      <c r="A104" s="48" t="str">
        <f>SR_HS2!A26</f>
        <v>14</v>
      </c>
      <c r="B104" s="58" t="str">
        <f>SR_HS2!B26</f>
        <v>  Rastlinné pletacie materiály a iné výrobky rastlinného pôvodu</v>
      </c>
      <c r="C104" s="144">
        <f>SR_HS2!C26</f>
        <v>1.878356</v>
      </c>
      <c r="D104" s="162">
        <f>SR_HS2!D26</f>
        <v>0.438255</v>
      </c>
      <c r="E104" s="155">
        <f>SR_HS2!E26</f>
        <v>0.832742</v>
      </c>
      <c r="F104" s="103">
        <f t="shared" si="8"/>
        <v>0.0017533781337179858</v>
      </c>
      <c r="G104" s="145">
        <f>SR_HS2!F26</f>
        <v>0.552166</v>
      </c>
      <c r="H104" s="108">
        <f t="shared" si="9"/>
        <v>0.0011438613441884246</v>
      </c>
      <c r="I104" s="168">
        <f t="shared" si="10"/>
        <v>-0.28057599999999994</v>
      </c>
      <c r="J104" s="138">
        <f t="shared" si="11"/>
        <v>-1.045614</v>
      </c>
      <c r="K104" s="114">
        <f>SR_HS2!G26</f>
        <v>44.33355551343835</v>
      </c>
      <c r="L104" s="51">
        <f>SR_HS2!H26</f>
        <v>125.9919453286329</v>
      </c>
      <c r="M104" s="35"/>
      <c r="N104" s="35"/>
      <c r="O104" s="42"/>
      <c r="P104" s="43"/>
      <c r="Q104" s="43"/>
      <c r="R104" s="43"/>
    </row>
    <row r="105" spans="1:18" s="26" customFormat="1" ht="12.75" customHeight="1">
      <c r="A105" s="48" t="str">
        <f>SR_HS2!A25</f>
        <v>13</v>
      </c>
      <c r="B105" s="58" t="str">
        <f>SR_HS2!B25</f>
        <v>  Šelak, gumy, živice a iné rastlinné šťavy a výťažky</v>
      </c>
      <c r="C105" s="144">
        <f>SR_HS2!C25</f>
        <v>5.50209</v>
      </c>
      <c r="D105" s="162">
        <f>SR_HS2!D25</f>
        <v>0.728808</v>
      </c>
      <c r="E105" s="155">
        <f>SR_HS2!E25</f>
        <v>6.986187</v>
      </c>
      <c r="F105" s="103">
        <f t="shared" si="8"/>
        <v>0.014709751067995673</v>
      </c>
      <c r="G105" s="145">
        <f>SR_HS2!F25</f>
        <v>0.507699</v>
      </c>
      <c r="H105" s="108">
        <f t="shared" si="9"/>
        <v>0.0010517439693554455</v>
      </c>
      <c r="I105" s="168">
        <f t="shared" si="10"/>
        <v>-6.4784880000000005</v>
      </c>
      <c r="J105" s="138">
        <f t="shared" si="11"/>
        <v>1.4840970000000002</v>
      </c>
      <c r="K105" s="114">
        <f>SR_HS2!G25</f>
        <v>126.97333195204006</v>
      </c>
      <c r="L105" s="51">
        <f>SR_HS2!H25</f>
        <v>69.66155695327164</v>
      </c>
      <c r="M105" s="35"/>
      <c r="N105" s="35"/>
      <c r="O105" s="42"/>
      <c r="P105" s="43"/>
      <c r="Q105" s="43"/>
      <c r="R105" s="43"/>
    </row>
    <row r="106" spans="1:18" s="26" customFormat="1" ht="12.75" customHeight="1">
      <c r="A106" s="48" t="str">
        <f>SR_HS2!A108</f>
        <v>97</v>
      </c>
      <c r="B106" s="58" t="str">
        <f>SR_HS2!B108</f>
        <v>  Umelecké diela, zberateľské predmety a starožitnosti</v>
      </c>
      <c r="C106" s="144">
        <f>SR_HS2!C108</f>
        <v>2.010276</v>
      </c>
      <c r="D106" s="162">
        <f>SR_HS2!D108</f>
        <v>0.440199</v>
      </c>
      <c r="E106" s="155">
        <f>SR_HS2!E108</f>
        <v>1.798305</v>
      </c>
      <c r="F106" s="103">
        <f t="shared" si="8"/>
        <v>0.003786417239379931</v>
      </c>
      <c r="G106" s="145">
        <f>SR_HS2!F108</f>
        <v>0.396184</v>
      </c>
      <c r="H106" s="108">
        <f t="shared" si="9"/>
        <v>0.0008207306548862963</v>
      </c>
      <c r="I106" s="168">
        <f t="shared" si="10"/>
        <v>-1.4021210000000002</v>
      </c>
      <c r="J106" s="138">
        <f t="shared" si="11"/>
        <v>-0.21197100000000013</v>
      </c>
      <c r="K106" s="114">
        <f>SR_HS2!G108</f>
        <v>89.45562698853291</v>
      </c>
      <c r="L106" s="51">
        <f>SR_HS2!H108</f>
        <v>90.00111313292398</v>
      </c>
      <c r="M106" s="35"/>
      <c r="N106" s="35"/>
      <c r="O106" s="42"/>
      <c r="P106" s="43"/>
      <c r="Q106" s="43"/>
      <c r="R106" s="43"/>
    </row>
    <row r="107" spans="1:18" s="26" customFormat="1" ht="12.75" customHeight="1">
      <c r="A107" s="48">
        <f>SR_HS2!A109</f>
        <v>98</v>
      </c>
      <c r="B107" s="58" t="str">
        <f>SR_HS2!B109</f>
        <v>  Priemyselné zariadenia</v>
      </c>
      <c r="C107" s="144">
        <f>SR_HS2!C109</f>
        <v>0</v>
      </c>
      <c r="D107" s="162">
        <f>SR_HS2!D109</f>
        <v>0</v>
      </c>
      <c r="E107" s="155">
        <f>SR_HS2!E109</f>
        <v>18.646817</v>
      </c>
      <c r="F107" s="103">
        <f t="shared" si="8"/>
        <v>0.03926176557834336</v>
      </c>
      <c r="G107" s="145">
        <f>SR_HS2!F109</f>
        <v>0.295604</v>
      </c>
      <c r="H107" s="108">
        <f t="shared" si="9"/>
        <v>0.0006123701727152251</v>
      </c>
      <c r="I107" s="168">
        <f t="shared" si="10"/>
        <v>-18.351212999999998</v>
      </c>
      <c r="J107" s="138">
        <f t="shared" si="11"/>
        <v>18.646817</v>
      </c>
      <c r="K107" s="114">
        <f>SR_HS2!G109</f>
        <v>0</v>
      </c>
      <c r="L107" s="51">
        <f>SR_HS2!H109</f>
        <v>0</v>
      </c>
      <c r="M107" s="35"/>
      <c r="N107" s="35"/>
      <c r="O107" s="42"/>
      <c r="P107" s="43"/>
      <c r="Q107" s="43"/>
      <c r="R107" s="43"/>
    </row>
    <row r="108" spans="1:18" s="26" customFormat="1" ht="12.75" customHeight="1">
      <c r="A108" s="48" t="str">
        <f>SR_HS2!A62</f>
        <v>50</v>
      </c>
      <c r="B108" s="58" t="str">
        <f>SR_HS2!B62</f>
        <v>  Hodváb</v>
      </c>
      <c r="C108" s="144">
        <f>SR_HS2!C62</f>
        <v>2.470849</v>
      </c>
      <c r="D108" s="162">
        <f>SR_HS2!D62</f>
        <v>0.042221</v>
      </c>
      <c r="E108" s="155">
        <f>SR_HS2!E62</f>
        <v>2.385453</v>
      </c>
      <c r="F108" s="103">
        <f t="shared" si="8"/>
        <v>0.005022685452651566</v>
      </c>
      <c r="G108" s="145">
        <f>SR_HS2!F62</f>
        <v>0.280632</v>
      </c>
      <c r="H108" s="108">
        <f t="shared" si="9"/>
        <v>0.0005813543331937966</v>
      </c>
      <c r="I108" s="168">
        <f t="shared" si="10"/>
        <v>-2.1048210000000003</v>
      </c>
      <c r="J108" s="138">
        <f t="shared" si="11"/>
        <v>-0.0853959999999998</v>
      </c>
      <c r="K108" s="114">
        <f>SR_HS2!G62</f>
        <v>96.54386002544065</v>
      </c>
      <c r="L108" s="51">
        <f>SR_HS2!H62</f>
        <v>664.6739774046091</v>
      </c>
      <c r="M108" s="35"/>
      <c r="N108" s="35"/>
      <c r="O108" s="42"/>
      <c r="P108" s="43"/>
      <c r="Q108" s="43"/>
      <c r="R108" s="43"/>
    </row>
    <row r="109" spans="1:18" s="26" customFormat="1" ht="12.75" customHeight="1">
      <c r="A109" s="48" t="str">
        <f>SR_HS2!A57</f>
        <v>45</v>
      </c>
      <c r="B109" s="58" t="str">
        <f>SR_HS2!B57</f>
        <v>  Korok a výrobky z korku</v>
      </c>
      <c r="C109" s="144">
        <f>SR_HS2!C57</f>
        <v>8.686896</v>
      </c>
      <c r="D109" s="162">
        <f>SR_HS2!D57</f>
        <v>0.256141</v>
      </c>
      <c r="E109" s="155">
        <f>SR_HS2!E57</f>
        <v>3.742119</v>
      </c>
      <c r="F109" s="103">
        <f t="shared" si="8"/>
        <v>0.007879210641916242</v>
      </c>
      <c r="G109" s="145">
        <f>SR_HS2!F57</f>
        <v>0.278848</v>
      </c>
      <c r="H109" s="108">
        <f t="shared" si="9"/>
        <v>0.0005776586173437947</v>
      </c>
      <c r="I109" s="168">
        <f t="shared" si="10"/>
        <v>-3.463271</v>
      </c>
      <c r="J109" s="138">
        <f t="shared" si="11"/>
        <v>-4.944777</v>
      </c>
      <c r="K109" s="114">
        <f>SR_HS2!G57</f>
        <v>43.07774606717981</v>
      </c>
      <c r="L109" s="51">
        <f>SR_HS2!H57</f>
        <v>108.86503917764043</v>
      </c>
      <c r="M109" s="35"/>
      <c r="N109" s="35"/>
      <c r="O109" s="42"/>
      <c r="P109" s="43"/>
      <c r="Q109" s="43"/>
      <c r="R109" s="43"/>
    </row>
    <row r="110" spans="1:18" s="26" customFormat="1" ht="12.75" customHeight="1">
      <c r="A110" s="52" t="str">
        <f>SR_HS2!A55</f>
        <v>43</v>
      </c>
      <c r="B110" s="58" t="str">
        <f>SR_HS2!B55</f>
        <v>  Kožušiny a umelé kožušiny; výrobky z nich</v>
      </c>
      <c r="C110" s="144">
        <f>SR_HS2!C55</f>
        <v>1.800347</v>
      </c>
      <c r="D110" s="162">
        <f>SR_HS2!D55</f>
        <v>0.323738</v>
      </c>
      <c r="E110" s="155">
        <f>SR_HS2!E55</f>
        <v>1.872338</v>
      </c>
      <c r="F110" s="103">
        <f>E110/$E$11*100</f>
        <v>0.003942297263893579</v>
      </c>
      <c r="G110" s="145">
        <f>SR_HS2!F55</f>
        <v>0.167775</v>
      </c>
      <c r="H110" s="108">
        <f>G110/$G$11*100</f>
        <v>0.0003475609454787381</v>
      </c>
      <c r="I110" s="168">
        <f t="shared" si="10"/>
        <v>-1.704563</v>
      </c>
      <c r="J110" s="138">
        <f t="shared" si="11"/>
        <v>0.07199100000000014</v>
      </c>
      <c r="K110" s="114">
        <f>SR_HS2!G55</f>
        <v>103.99872913388364</v>
      </c>
      <c r="L110" s="51">
        <f>SR_HS2!H55</f>
        <v>51.824314723634544</v>
      </c>
      <c r="M110" s="35"/>
      <c r="N110" s="35"/>
      <c r="O110" s="42"/>
      <c r="P110" s="43"/>
      <c r="Q110" s="43"/>
      <c r="R110" s="43"/>
    </row>
    <row r="111" spans="1:18" s="26" customFormat="1" ht="12.75" customHeight="1">
      <c r="A111" s="59" t="str">
        <f>SR_HS2!A65</f>
        <v>53</v>
      </c>
      <c r="B111" s="60" t="str">
        <f>SR_HS2!B65</f>
        <v>  Ostatné rastlinné textilné vlákna; papierová priadza a tkaniny z nej</v>
      </c>
      <c r="C111" s="149">
        <f>SR_HS2!C65</f>
        <v>2.977504</v>
      </c>
      <c r="D111" s="166">
        <f>SR_HS2!D65</f>
        <v>0.380399</v>
      </c>
      <c r="E111" s="159">
        <f>SR_HS2!E65</f>
        <v>2.455646</v>
      </c>
      <c r="F111" s="106">
        <f>E111/$E$11*100</f>
        <v>0.005170480173393485</v>
      </c>
      <c r="G111" s="150">
        <f>SR_HS2!F65</f>
        <v>0.084216</v>
      </c>
      <c r="H111" s="111">
        <f>G111/$G$11*100</f>
        <v>0.00017446098992363228</v>
      </c>
      <c r="I111" s="171">
        <f t="shared" si="10"/>
        <v>-2.37143</v>
      </c>
      <c r="J111" s="139">
        <f t="shared" si="11"/>
        <v>-0.5218579999999999</v>
      </c>
      <c r="K111" s="117">
        <f>SR_HS2!G65</f>
        <v>82.47330650101561</v>
      </c>
      <c r="L111" s="62">
        <f>SR_HS2!H65</f>
        <v>22.138859460724134</v>
      </c>
      <c r="M111" s="35"/>
      <c r="N111" s="35"/>
      <c r="O111" s="42"/>
      <c r="P111" s="43"/>
      <c r="Q111" s="43"/>
      <c r="R111" s="43"/>
    </row>
    <row r="112" spans="1:14" ht="12.75">
      <c r="A112" s="70"/>
      <c r="B112" s="70"/>
      <c r="C112" s="91"/>
      <c r="D112" s="91"/>
      <c r="E112" s="91"/>
      <c r="F112" s="91"/>
      <c r="G112" s="91"/>
      <c r="H112" s="101"/>
      <c r="I112" s="101"/>
      <c r="J112" s="129"/>
      <c r="M112" s="72"/>
      <c r="N112" s="72"/>
    </row>
    <row r="113" spans="1:10" s="73" customFormat="1" ht="11.25">
      <c r="A113" s="73" t="s">
        <v>224</v>
      </c>
      <c r="C113" s="91"/>
      <c r="D113" s="91"/>
      <c r="E113" s="91"/>
      <c r="F113" s="91"/>
      <c r="G113" s="91"/>
      <c r="H113" s="101"/>
      <c r="I113" s="101"/>
      <c r="J113" s="123"/>
    </row>
    <row r="114" spans="1:10" s="73" customFormat="1" ht="12.75">
      <c r="A114" s="73" t="s">
        <v>203</v>
      </c>
      <c r="C114" s="72"/>
      <c r="D114" s="72"/>
      <c r="E114" s="72"/>
      <c r="F114" s="72"/>
      <c r="G114" s="72"/>
      <c r="H114" s="102"/>
      <c r="I114" s="102"/>
      <c r="J114" s="84"/>
    </row>
  </sheetData>
  <sheetProtection/>
  <mergeCells count="2">
    <mergeCell ref="E8:H8"/>
    <mergeCell ref="C8:D8"/>
  </mergeCells>
  <conditionalFormatting sqref="K14:L111">
    <cfRule type="cellIs" priority="1" dxfId="2" operator="greaterThan" stopIfTrue="1">
      <formula>180</formula>
    </cfRule>
  </conditionalFormatting>
  <conditionalFormatting sqref="I14:I111">
    <cfRule type="cellIs" priority="2" dxfId="1" operator="lessThan" stopIfTrue="1">
      <formula>0</formula>
    </cfRule>
  </conditionalFormatting>
  <conditionalFormatting sqref="J14:J112">
    <cfRule type="expression" priority="3" dxfId="0" stopIfTrue="1">
      <formula>($J14&gt;300)*($I14&lt;-300)</formula>
    </cfRule>
  </conditionalFormatting>
  <printOptions/>
  <pageMargins left="0.56" right="0.21" top="0.41" bottom="0.44" header="0.2" footer="0.19"/>
  <pageSetup horizontalDpi="800" verticalDpi="8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Ruzicky</dc:creator>
  <cp:keywords/>
  <dc:description/>
  <cp:lastModifiedBy>merenyi</cp:lastModifiedBy>
  <cp:lastPrinted>2011-11-21T09:11:45Z</cp:lastPrinted>
  <dcterms:created xsi:type="dcterms:W3CDTF">2004-12-14T07:34:50Z</dcterms:created>
  <dcterms:modified xsi:type="dcterms:W3CDTF">2011-11-21T09:12:59Z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